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Cover Page" sheetId="1" r:id="rId1"/>
    <sheet name="Strategy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4" i="2" l="1"/>
  <c r="D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4" i="2"/>
  <c r="G6" i="2"/>
  <c r="F14" i="2" l="1"/>
  <c r="I14" i="2"/>
  <c r="D10" i="2"/>
  <c r="C16" i="2"/>
  <c r="C15" i="2"/>
  <c r="G16" i="2" l="1"/>
  <c r="I16" i="2" s="1"/>
  <c r="D16" i="2"/>
  <c r="F16" i="2" s="1"/>
  <c r="G8" i="2"/>
  <c r="G9" i="2" s="1"/>
  <c r="G7" i="2"/>
  <c r="G15" i="2"/>
  <c r="I15" i="2" s="1"/>
  <c r="J15" i="2" s="1"/>
  <c r="D15" i="2"/>
  <c r="F15" i="2" s="1"/>
  <c r="J14" i="2"/>
  <c r="C17" i="2"/>
  <c r="J16" i="2"/>
  <c r="D17" i="2" l="1"/>
  <c r="F17" i="2" s="1"/>
  <c r="G17" i="2"/>
  <c r="I17" i="2" s="1"/>
  <c r="J17" i="2" s="1"/>
  <c r="C18" i="2"/>
  <c r="D18" i="2" l="1"/>
  <c r="F18" i="2" s="1"/>
  <c r="J18" i="2" s="1"/>
  <c r="G18" i="2"/>
  <c r="I18" i="2" s="1"/>
  <c r="C19" i="2"/>
  <c r="C20" i="2" l="1"/>
  <c r="G19" i="2"/>
  <c r="I19" i="2" s="1"/>
  <c r="J19" i="2" s="1"/>
  <c r="D19" i="2"/>
  <c r="F19" i="2" s="1"/>
  <c r="G20" i="2" l="1"/>
  <c r="I20" i="2" s="1"/>
  <c r="J20" i="2" s="1"/>
  <c r="D20" i="2"/>
  <c r="F20" i="2" s="1"/>
  <c r="C21" i="2"/>
  <c r="D21" i="2" l="1"/>
  <c r="F21" i="2" s="1"/>
  <c r="G21" i="2"/>
  <c r="I21" i="2" s="1"/>
  <c r="C22" i="2"/>
  <c r="J21" i="2" l="1"/>
  <c r="D22" i="2"/>
  <c r="F22" i="2" s="1"/>
  <c r="C23" i="2"/>
  <c r="G22" i="2"/>
  <c r="I22" i="2" s="1"/>
  <c r="J22" i="2" l="1"/>
  <c r="D23" i="2"/>
  <c r="F23" i="2" s="1"/>
  <c r="G23" i="2"/>
  <c r="I23" i="2" s="1"/>
  <c r="C24" i="2"/>
  <c r="J23" i="2" l="1"/>
  <c r="G24" i="2"/>
  <c r="I24" i="2" s="1"/>
  <c r="D24" i="2"/>
  <c r="F24" i="2" s="1"/>
  <c r="C25" i="2"/>
  <c r="G25" i="2" l="1"/>
  <c r="D25" i="2"/>
  <c r="F25" i="2" s="1"/>
  <c r="J24" i="2"/>
  <c r="I25" i="2"/>
  <c r="C26" i="2"/>
  <c r="G26" i="2" l="1"/>
  <c r="I26" i="2" s="1"/>
  <c r="D26" i="2"/>
  <c r="F26" i="2" s="1"/>
  <c r="J25" i="2"/>
  <c r="C27" i="2"/>
  <c r="J26" i="2" l="1"/>
  <c r="G27" i="2"/>
  <c r="I27" i="2" s="1"/>
  <c r="D27" i="2"/>
  <c r="F27" i="2" s="1"/>
  <c r="C28" i="2"/>
  <c r="G28" i="2" l="1"/>
  <c r="I28" i="2" s="1"/>
  <c r="D28" i="2"/>
  <c r="F28" i="2" s="1"/>
  <c r="J27" i="2"/>
  <c r="C29" i="2"/>
  <c r="G29" i="2" l="1"/>
  <c r="I29" i="2" s="1"/>
  <c r="D29" i="2"/>
  <c r="F29" i="2" s="1"/>
  <c r="J28" i="2"/>
  <c r="J29" i="2" l="1"/>
</calcChain>
</file>

<file path=xl/sharedStrings.xml><?xml version="1.0" encoding="utf-8"?>
<sst xmlns="http://schemas.openxmlformats.org/spreadsheetml/2006/main" count="31" uniqueCount="30">
  <si>
    <t>Strategy Name</t>
  </si>
  <si>
    <t>Number of option legs</t>
  </si>
  <si>
    <t>Two</t>
  </si>
  <si>
    <t>Direction</t>
  </si>
  <si>
    <t>Particular</t>
  </si>
  <si>
    <t>Value</t>
  </si>
  <si>
    <t>Underlying</t>
  </si>
  <si>
    <t>Nifty</t>
  </si>
  <si>
    <t>Strategy Payoff</t>
  </si>
  <si>
    <t>Spot Price</t>
  </si>
  <si>
    <t>Calculations</t>
  </si>
  <si>
    <t>Market Expiry</t>
  </si>
  <si>
    <t>PP</t>
  </si>
  <si>
    <t>PR</t>
  </si>
  <si>
    <t>Moderatly Bearish</t>
  </si>
  <si>
    <t>Net Credit</t>
  </si>
  <si>
    <t>Details</t>
  </si>
  <si>
    <t>Spread</t>
  </si>
  <si>
    <t>Breakeven</t>
  </si>
  <si>
    <t>Max Profit</t>
  </si>
  <si>
    <t>Max Loss</t>
  </si>
  <si>
    <t>Bear Call Spread</t>
  </si>
  <si>
    <t>Long Call (OTM)</t>
  </si>
  <si>
    <t>Debit for long call</t>
  </si>
  <si>
    <t>Credit for short call</t>
  </si>
  <si>
    <t>Long Call_IV</t>
  </si>
  <si>
    <t>Long call payoff</t>
  </si>
  <si>
    <t>Short call_IV</t>
  </si>
  <si>
    <t>Short call payoff</t>
  </si>
  <si>
    <t>Short Call (ITM)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</si>
</sst>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5" xfId="0" applyBorder="1"/>
    <xf numFmtId="0" fontId="2" fillId="0" borderId="2" xfId="0" applyFont="1" applyBorder="1"/>
    <xf numFmtId="0" fontId="2" fillId="0" borderId="4" xfId="0" applyFont="1" applyBorder="1"/>
    <xf numFmtId="0" fontId="2" fillId="0" borderId="6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0" fillId="0" borderId="0" xfId="0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Bear Call</a:t>
            </a:r>
            <a:r>
              <a:rPr lang="en-US" sz="1100" baseline="0"/>
              <a:t> </a:t>
            </a:r>
            <a:r>
              <a:rPr lang="en-US" sz="1100"/>
              <a:t>Spread</a:t>
            </a:r>
          </a:p>
        </c:rich>
      </c:tx>
      <c:layout/>
      <c:overlay val="0"/>
      <c:spPr>
        <a:solidFill>
          <a:schemeClr val="accent3">
            <a:lumMod val="40000"/>
            <a:lumOff val="60000"/>
          </a:schemeClr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Strategy!$C$14:$C$29</c:f>
              <c:numCache>
                <c:formatCode>General</c:formatCode>
                <c:ptCount val="16"/>
                <c:pt idx="0">
                  <c:v>6600</c:v>
                </c:pt>
                <c:pt idx="1">
                  <c:v>6700</c:v>
                </c:pt>
                <c:pt idx="2">
                  <c:v>6800</c:v>
                </c:pt>
                <c:pt idx="3">
                  <c:v>6900</c:v>
                </c:pt>
                <c:pt idx="4">
                  <c:v>7000</c:v>
                </c:pt>
                <c:pt idx="5">
                  <c:v>7100</c:v>
                </c:pt>
                <c:pt idx="6">
                  <c:v>7202</c:v>
                </c:pt>
                <c:pt idx="7">
                  <c:v>7302</c:v>
                </c:pt>
                <c:pt idx="8">
                  <c:v>7402</c:v>
                </c:pt>
                <c:pt idx="9">
                  <c:v>7502</c:v>
                </c:pt>
                <c:pt idx="10">
                  <c:v>7602</c:v>
                </c:pt>
                <c:pt idx="11">
                  <c:v>7702</c:v>
                </c:pt>
                <c:pt idx="12">
                  <c:v>7802</c:v>
                </c:pt>
                <c:pt idx="13">
                  <c:v>7902</c:v>
                </c:pt>
                <c:pt idx="14">
                  <c:v>8002</c:v>
                </c:pt>
                <c:pt idx="15">
                  <c:v>8102</c:v>
                </c:pt>
              </c:numCache>
            </c:numRef>
          </c:cat>
          <c:val>
            <c:numRef>
              <c:f>Strategy!$J$14:$J$29</c:f>
              <c:numCache>
                <c:formatCode>General</c:formatCode>
                <c:ptCount val="16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-4</c:v>
                </c:pt>
                <c:pt idx="7">
                  <c:v>-104</c:v>
                </c:pt>
                <c:pt idx="8">
                  <c:v>-202</c:v>
                </c:pt>
                <c:pt idx="9">
                  <c:v>-202</c:v>
                </c:pt>
                <c:pt idx="10">
                  <c:v>-202</c:v>
                </c:pt>
                <c:pt idx="11">
                  <c:v>-202</c:v>
                </c:pt>
                <c:pt idx="12">
                  <c:v>-202</c:v>
                </c:pt>
                <c:pt idx="13">
                  <c:v>-202</c:v>
                </c:pt>
                <c:pt idx="14">
                  <c:v>-202</c:v>
                </c:pt>
                <c:pt idx="15">
                  <c:v>-202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001808"/>
        <c:axId val="286002592"/>
      </c:lineChart>
      <c:catAx>
        <c:axId val="28600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286002592"/>
        <c:crosses val="autoZero"/>
        <c:auto val="1"/>
        <c:lblAlgn val="ctr"/>
        <c:lblOffset val="100"/>
        <c:noMultiLvlLbl val="0"/>
      </c:catAx>
      <c:valAx>
        <c:axId val="286002592"/>
        <c:scaling>
          <c:orientation val="minMax"/>
        </c:scaling>
        <c:delete val="0"/>
        <c:axPos val="l"/>
        <c:majorGridlines>
          <c:spPr>
            <a:ln>
              <a:solidFill>
                <a:srgbClr val="4F81BD">
                  <a:alpha val="10000"/>
                </a:srgb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8600180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3</xdr:col>
      <xdr:colOff>1241974</xdr:colOff>
      <xdr:row>2</xdr:row>
      <xdr:rowOff>142875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33350"/>
          <a:ext cx="1594399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204787</xdr:colOff>
      <xdr:row>14</xdr:row>
      <xdr:rowOff>142875</xdr:rowOff>
    </xdr:from>
    <xdr:to>
      <xdr:col>17</xdr:col>
      <xdr:colOff>290512</xdr:colOff>
      <xdr:row>29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>
      <selection activeCell="E6" sqref="E6"/>
    </sheetView>
  </sheetViews>
  <sheetFormatPr defaultColWidth="0" defaultRowHeight="14.4" zeroHeight="1" x14ac:dyDescent="0.3"/>
  <cols>
    <col min="1" max="2" width="1.88671875" customWidth="1"/>
    <col min="3" max="3" width="2.33203125" customWidth="1"/>
    <col min="4" max="4" width="28.109375" customWidth="1"/>
    <col min="5" max="5" width="17.44140625" customWidth="1"/>
    <col min="6" max="10" width="9.109375" customWidth="1"/>
    <col min="11" max="16384" width="9.109375" hidden="1"/>
  </cols>
  <sheetData>
    <row r="1" spans="3:5" x14ac:dyDescent="0.3"/>
    <row r="2" spans="3:5" x14ac:dyDescent="0.3"/>
    <row r="3" spans="3:5" x14ac:dyDescent="0.3"/>
    <row r="4" spans="3:5" x14ac:dyDescent="0.3"/>
    <row r="5" spans="3:5" x14ac:dyDescent="0.3">
      <c r="C5" s="1"/>
      <c r="D5" s="7" t="s">
        <v>0</v>
      </c>
      <c r="E5" s="4" t="s">
        <v>21</v>
      </c>
    </row>
    <row r="6" spans="3:5" x14ac:dyDescent="0.3">
      <c r="D6" s="8" t="s">
        <v>1</v>
      </c>
      <c r="E6" s="5" t="s">
        <v>2</v>
      </c>
    </row>
    <row r="7" spans="3:5" x14ac:dyDescent="0.3">
      <c r="D7" s="9" t="s">
        <v>3</v>
      </c>
      <c r="E7" s="6" t="s">
        <v>14</v>
      </c>
    </row>
    <row r="8" spans="3:5" x14ac:dyDescent="0.3"/>
    <row r="9" spans="3:5" x14ac:dyDescent="0.3"/>
    <row r="10" spans="3:5" x14ac:dyDescent="0.3"/>
    <row r="11" spans="3:5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zoomScale="80" zoomScaleNormal="80" workbookViewId="0">
      <selection activeCell="I10" sqref="I10"/>
    </sheetView>
  </sheetViews>
  <sheetFormatPr defaultRowHeight="14.4" x14ac:dyDescent="0.3"/>
  <cols>
    <col min="1" max="1" width="1.44140625" customWidth="1"/>
    <col min="2" max="2" width="1.88671875" customWidth="1"/>
    <col min="3" max="3" width="21.44140625" bestFit="1" customWidth="1"/>
    <col min="4" max="4" width="16.6640625" bestFit="1" customWidth="1"/>
    <col min="5" max="5" width="13.5546875" customWidth="1"/>
    <col min="6" max="6" width="13.88671875" customWidth="1"/>
    <col min="7" max="7" width="18" customWidth="1"/>
    <col min="8" max="8" width="10.5546875" customWidth="1"/>
    <col min="9" max="9" width="17.44140625" customWidth="1"/>
    <col min="10" max="10" width="14.5546875" customWidth="1"/>
    <col min="11" max="11" width="12.44140625" customWidth="1"/>
  </cols>
  <sheetData>
    <row r="1" spans="1:12" x14ac:dyDescent="0.3">
      <c r="A1" s="11" t="s">
        <v>21</v>
      </c>
    </row>
    <row r="2" spans="1:12" ht="6.75" customHeight="1" x14ac:dyDescent="0.3"/>
    <row r="3" spans="1:12" x14ac:dyDescent="0.3">
      <c r="C3" s="12" t="s">
        <v>4</v>
      </c>
      <c r="D3" s="13" t="s">
        <v>5</v>
      </c>
    </row>
    <row r="4" spans="1:12" x14ac:dyDescent="0.3">
      <c r="C4" s="2" t="s">
        <v>6</v>
      </c>
      <c r="D4" s="14" t="s">
        <v>7</v>
      </c>
    </row>
    <row r="5" spans="1:12" x14ac:dyDescent="0.3">
      <c r="C5" s="2" t="s">
        <v>9</v>
      </c>
      <c r="D5" s="14">
        <v>7222</v>
      </c>
      <c r="F5" s="30" t="s">
        <v>16</v>
      </c>
    </row>
    <row r="6" spans="1:12" x14ac:dyDescent="0.3">
      <c r="C6" s="2" t="s">
        <v>22</v>
      </c>
      <c r="D6" s="14">
        <v>7400</v>
      </c>
      <c r="F6" s="18" t="s">
        <v>17</v>
      </c>
      <c r="G6" s="19">
        <f>D6-D7</f>
        <v>300</v>
      </c>
    </row>
    <row r="7" spans="1:12" x14ac:dyDescent="0.3">
      <c r="C7" s="2" t="s">
        <v>29</v>
      </c>
      <c r="D7" s="14">
        <v>7100</v>
      </c>
      <c r="F7" s="2" t="s">
        <v>18</v>
      </c>
      <c r="G7" s="20">
        <f>D7+D10</f>
        <v>7198</v>
      </c>
    </row>
    <row r="8" spans="1:12" x14ac:dyDescent="0.3">
      <c r="C8" s="2" t="s">
        <v>23</v>
      </c>
      <c r="D8" s="14">
        <v>38</v>
      </c>
      <c r="F8" s="2" t="s">
        <v>19</v>
      </c>
      <c r="G8" s="20">
        <f>D10</f>
        <v>98</v>
      </c>
    </row>
    <row r="9" spans="1:12" x14ac:dyDescent="0.3">
      <c r="C9" s="2" t="s">
        <v>24</v>
      </c>
      <c r="D9" s="14">
        <v>136</v>
      </c>
      <c r="F9" s="3" t="s">
        <v>20</v>
      </c>
      <c r="G9" s="21">
        <f>G6-G8</f>
        <v>202</v>
      </c>
    </row>
    <row r="10" spans="1:12" x14ac:dyDescent="0.3">
      <c r="C10" s="3" t="s">
        <v>15</v>
      </c>
      <c r="D10" s="15">
        <f>D9-D8</f>
        <v>98</v>
      </c>
    </row>
    <row r="11" spans="1:12" x14ac:dyDescent="0.3">
      <c r="C11" s="10"/>
      <c r="D11" s="10"/>
    </row>
    <row r="12" spans="1:12" x14ac:dyDescent="0.3">
      <c r="A12" s="11" t="s">
        <v>10</v>
      </c>
    </row>
    <row r="13" spans="1:12" x14ac:dyDescent="0.3">
      <c r="C13" s="22" t="s">
        <v>11</v>
      </c>
      <c r="D13" s="23" t="s">
        <v>25</v>
      </c>
      <c r="E13" s="23" t="s">
        <v>12</v>
      </c>
      <c r="F13" s="23" t="s">
        <v>26</v>
      </c>
      <c r="G13" s="23" t="s">
        <v>27</v>
      </c>
      <c r="H13" s="23" t="s">
        <v>13</v>
      </c>
      <c r="I13" s="23" t="s">
        <v>28</v>
      </c>
      <c r="J13" s="24" t="s">
        <v>8</v>
      </c>
      <c r="K13" s="16"/>
      <c r="L13" s="1"/>
    </row>
    <row r="14" spans="1:12" x14ac:dyDescent="0.3">
      <c r="C14" s="25">
        <v>6600</v>
      </c>
      <c r="D14" s="17">
        <f>MAX(C14-$D$6,0)</f>
        <v>0</v>
      </c>
      <c r="E14" s="17">
        <f>-$D$8</f>
        <v>-38</v>
      </c>
      <c r="F14" s="17">
        <f>E14+D14</f>
        <v>-38</v>
      </c>
      <c r="G14" s="17">
        <f>MAX(C14-$D$7,0)</f>
        <v>0</v>
      </c>
      <c r="H14" s="17">
        <f>$D$9</f>
        <v>136</v>
      </c>
      <c r="I14" s="17">
        <f>H14-G14</f>
        <v>136</v>
      </c>
      <c r="J14" s="26">
        <f>I14+F14</f>
        <v>98</v>
      </c>
      <c r="K14" s="16"/>
    </row>
    <row r="15" spans="1:12" x14ac:dyDescent="0.3">
      <c r="C15" s="25">
        <f>C14+100</f>
        <v>6700</v>
      </c>
      <c r="D15" s="17">
        <f t="shared" ref="D15:D29" si="0">MAX(C15-$D$6,0)</f>
        <v>0</v>
      </c>
      <c r="E15" s="17">
        <f t="shared" ref="E15:E29" si="1">-$D$8</f>
        <v>-38</v>
      </c>
      <c r="F15" s="17">
        <f t="shared" ref="F15:F29" si="2">E15+D15</f>
        <v>-38</v>
      </c>
      <c r="G15" s="17">
        <f t="shared" ref="G15:G29" si="3">MAX(C15-$D$7,0)</f>
        <v>0</v>
      </c>
      <c r="H15" s="17">
        <f t="shared" ref="H15:H29" si="4">$D$9</f>
        <v>136</v>
      </c>
      <c r="I15" s="17">
        <f t="shared" ref="I15:I29" si="5">H15-G15</f>
        <v>136</v>
      </c>
      <c r="J15" s="26">
        <f t="shared" ref="J15:J29" si="6">I15+F15</f>
        <v>98</v>
      </c>
      <c r="K15" s="16"/>
    </row>
    <row r="16" spans="1:12" x14ac:dyDescent="0.3">
      <c r="C16" s="25">
        <f>C15+100</f>
        <v>6800</v>
      </c>
      <c r="D16" s="17">
        <f t="shared" si="0"/>
        <v>0</v>
      </c>
      <c r="E16" s="17">
        <f t="shared" si="1"/>
        <v>-38</v>
      </c>
      <c r="F16" s="17">
        <f t="shared" si="2"/>
        <v>-38</v>
      </c>
      <c r="G16" s="17">
        <f t="shared" si="3"/>
        <v>0</v>
      </c>
      <c r="H16" s="17">
        <f t="shared" si="4"/>
        <v>136</v>
      </c>
      <c r="I16" s="17">
        <f t="shared" si="5"/>
        <v>136</v>
      </c>
      <c r="J16" s="26">
        <f t="shared" si="6"/>
        <v>98</v>
      </c>
      <c r="K16" s="16"/>
    </row>
    <row r="17" spans="3:11" x14ac:dyDescent="0.3">
      <c r="C17" s="25">
        <f>C16+100</f>
        <v>6900</v>
      </c>
      <c r="D17" s="17">
        <f t="shared" si="0"/>
        <v>0</v>
      </c>
      <c r="E17" s="17">
        <f t="shared" si="1"/>
        <v>-38</v>
      </c>
      <c r="F17" s="17">
        <f t="shared" si="2"/>
        <v>-38</v>
      </c>
      <c r="G17" s="17">
        <f t="shared" si="3"/>
        <v>0</v>
      </c>
      <c r="H17" s="17">
        <f t="shared" si="4"/>
        <v>136</v>
      </c>
      <c r="I17" s="17">
        <f t="shared" si="5"/>
        <v>136</v>
      </c>
      <c r="J17" s="26">
        <f t="shared" si="6"/>
        <v>98</v>
      </c>
      <c r="K17" s="16"/>
    </row>
    <row r="18" spans="3:11" x14ac:dyDescent="0.3">
      <c r="C18" s="25">
        <f t="shared" ref="C18:C29" si="7">C17+100</f>
        <v>7000</v>
      </c>
      <c r="D18" s="17">
        <f t="shared" si="0"/>
        <v>0</v>
      </c>
      <c r="E18" s="17">
        <f t="shared" si="1"/>
        <v>-38</v>
      </c>
      <c r="F18" s="17">
        <f t="shared" si="2"/>
        <v>-38</v>
      </c>
      <c r="G18" s="17">
        <f t="shared" si="3"/>
        <v>0</v>
      </c>
      <c r="H18" s="17">
        <f t="shared" si="4"/>
        <v>136</v>
      </c>
      <c r="I18" s="17">
        <f t="shared" si="5"/>
        <v>136</v>
      </c>
      <c r="J18" s="26">
        <f t="shared" si="6"/>
        <v>98</v>
      </c>
      <c r="K18" s="16"/>
    </row>
    <row r="19" spans="3:11" x14ac:dyDescent="0.3">
      <c r="C19" s="25">
        <f t="shared" si="7"/>
        <v>7100</v>
      </c>
      <c r="D19" s="17">
        <f t="shared" si="0"/>
        <v>0</v>
      </c>
      <c r="E19" s="17">
        <f t="shared" si="1"/>
        <v>-38</v>
      </c>
      <c r="F19" s="17">
        <f t="shared" si="2"/>
        <v>-38</v>
      </c>
      <c r="G19" s="17">
        <f t="shared" si="3"/>
        <v>0</v>
      </c>
      <c r="H19" s="17">
        <f t="shared" si="4"/>
        <v>136</v>
      </c>
      <c r="I19" s="17">
        <f t="shared" si="5"/>
        <v>136</v>
      </c>
      <c r="J19" s="26">
        <f t="shared" si="6"/>
        <v>98</v>
      </c>
      <c r="K19" s="16"/>
    </row>
    <row r="20" spans="3:11" x14ac:dyDescent="0.3">
      <c r="C20" s="25">
        <f>C19+100+2</f>
        <v>7202</v>
      </c>
      <c r="D20" s="17">
        <f t="shared" si="0"/>
        <v>0</v>
      </c>
      <c r="E20" s="17">
        <f t="shared" si="1"/>
        <v>-38</v>
      </c>
      <c r="F20" s="17">
        <f t="shared" si="2"/>
        <v>-38</v>
      </c>
      <c r="G20" s="17">
        <f t="shared" si="3"/>
        <v>102</v>
      </c>
      <c r="H20" s="17">
        <f t="shared" si="4"/>
        <v>136</v>
      </c>
      <c r="I20" s="17">
        <f t="shared" si="5"/>
        <v>34</v>
      </c>
      <c r="J20" s="26">
        <f t="shared" si="6"/>
        <v>-4</v>
      </c>
      <c r="K20" s="16"/>
    </row>
    <row r="21" spans="3:11" x14ac:dyDescent="0.3">
      <c r="C21" s="25">
        <f t="shared" si="7"/>
        <v>7302</v>
      </c>
      <c r="D21" s="17">
        <f t="shared" si="0"/>
        <v>0</v>
      </c>
      <c r="E21" s="17">
        <f t="shared" si="1"/>
        <v>-38</v>
      </c>
      <c r="F21" s="17">
        <f t="shared" si="2"/>
        <v>-38</v>
      </c>
      <c r="G21" s="17">
        <f t="shared" si="3"/>
        <v>202</v>
      </c>
      <c r="H21" s="17">
        <f t="shared" si="4"/>
        <v>136</v>
      </c>
      <c r="I21" s="17">
        <f t="shared" si="5"/>
        <v>-66</v>
      </c>
      <c r="J21" s="26">
        <f t="shared" si="6"/>
        <v>-104</v>
      </c>
      <c r="K21" s="16"/>
    </row>
    <row r="22" spans="3:11" x14ac:dyDescent="0.3">
      <c r="C22" s="25">
        <f t="shared" si="7"/>
        <v>7402</v>
      </c>
      <c r="D22" s="17">
        <f t="shared" si="0"/>
        <v>2</v>
      </c>
      <c r="E22" s="17">
        <f t="shared" si="1"/>
        <v>-38</v>
      </c>
      <c r="F22" s="17">
        <f t="shared" si="2"/>
        <v>-36</v>
      </c>
      <c r="G22" s="17">
        <f t="shared" si="3"/>
        <v>302</v>
      </c>
      <c r="H22" s="17">
        <f t="shared" si="4"/>
        <v>136</v>
      </c>
      <c r="I22" s="17">
        <f t="shared" si="5"/>
        <v>-166</v>
      </c>
      <c r="J22" s="26">
        <f t="shared" si="6"/>
        <v>-202</v>
      </c>
      <c r="K22" s="16"/>
    </row>
    <row r="23" spans="3:11" x14ac:dyDescent="0.3">
      <c r="C23" s="25">
        <f t="shared" si="7"/>
        <v>7502</v>
      </c>
      <c r="D23" s="17">
        <f t="shared" si="0"/>
        <v>102</v>
      </c>
      <c r="E23" s="17">
        <f t="shared" si="1"/>
        <v>-38</v>
      </c>
      <c r="F23" s="17">
        <f t="shared" si="2"/>
        <v>64</v>
      </c>
      <c r="G23" s="17">
        <f t="shared" si="3"/>
        <v>402</v>
      </c>
      <c r="H23" s="17">
        <f t="shared" si="4"/>
        <v>136</v>
      </c>
      <c r="I23" s="17">
        <f t="shared" si="5"/>
        <v>-266</v>
      </c>
      <c r="J23" s="26">
        <f t="shared" si="6"/>
        <v>-202</v>
      </c>
      <c r="K23" s="16"/>
    </row>
    <row r="24" spans="3:11" x14ac:dyDescent="0.3">
      <c r="C24" s="25">
        <f t="shared" si="7"/>
        <v>7602</v>
      </c>
      <c r="D24" s="17">
        <f t="shared" si="0"/>
        <v>202</v>
      </c>
      <c r="E24" s="17">
        <f t="shared" si="1"/>
        <v>-38</v>
      </c>
      <c r="F24" s="17">
        <f t="shared" si="2"/>
        <v>164</v>
      </c>
      <c r="G24" s="17">
        <f t="shared" si="3"/>
        <v>502</v>
      </c>
      <c r="H24" s="17">
        <f t="shared" si="4"/>
        <v>136</v>
      </c>
      <c r="I24" s="17">
        <f t="shared" si="5"/>
        <v>-366</v>
      </c>
      <c r="J24" s="26">
        <f t="shared" si="6"/>
        <v>-202</v>
      </c>
      <c r="K24" s="16"/>
    </row>
    <row r="25" spans="3:11" x14ac:dyDescent="0.3">
      <c r="C25" s="25">
        <f t="shared" si="7"/>
        <v>7702</v>
      </c>
      <c r="D25" s="17">
        <f t="shared" si="0"/>
        <v>302</v>
      </c>
      <c r="E25" s="17">
        <f t="shared" si="1"/>
        <v>-38</v>
      </c>
      <c r="F25" s="17">
        <f t="shared" si="2"/>
        <v>264</v>
      </c>
      <c r="G25" s="17">
        <f t="shared" si="3"/>
        <v>602</v>
      </c>
      <c r="H25" s="17">
        <f t="shared" si="4"/>
        <v>136</v>
      </c>
      <c r="I25" s="17">
        <f t="shared" si="5"/>
        <v>-466</v>
      </c>
      <c r="J25" s="26">
        <f t="shared" si="6"/>
        <v>-202</v>
      </c>
      <c r="K25" s="16"/>
    </row>
    <row r="26" spans="3:11" x14ac:dyDescent="0.3">
      <c r="C26" s="25">
        <f t="shared" si="7"/>
        <v>7802</v>
      </c>
      <c r="D26" s="17">
        <f t="shared" si="0"/>
        <v>402</v>
      </c>
      <c r="E26" s="17">
        <f t="shared" si="1"/>
        <v>-38</v>
      </c>
      <c r="F26" s="17">
        <f t="shared" si="2"/>
        <v>364</v>
      </c>
      <c r="G26" s="17">
        <f t="shared" si="3"/>
        <v>702</v>
      </c>
      <c r="H26" s="17">
        <f t="shared" si="4"/>
        <v>136</v>
      </c>
      <c r="I26" s="17">
        <f t="shared" si="5"/>
        <v>-566</v>
      </c>
      <c r="J26" s="26">
        <f t="shared" si="6"/>
        <v>-202</v>
      </c>
      <c r="K26" s="16"/>
    </row>
    <row r="27" spans="3:11" x14ac:dyDescent="0.3">
      <c r="C27" s="25">
        <f t="shared" si="7"/>
        <v>7902</v>
      </c>
      <c r="D27" s="17">
        <f t="shared" si="0"/>
        <v>502</v>
      </c>
      <c r="E27" s="17">
        <f t="shared" si="1"/>
        <v>-38</v>
      </c>
      <c r="F27" s="17">
        <f t="shared" si="2"/>
        <v>464</v>
      </c>
      <c r="G27" s="17">
        <f t="shared" si="3"/>
        <v>802</v>
      </c>
      <c r="H27" s="17">
        <f t="shared" si="4"/>
        <v>136</v>
      </c>
      <c r="I27" s="17">
        <f t="shared" si="5"/>
        <v>-666</v>
      </c>
      <c r="J27" s="26">
        <f t="shared" si="6"/>
        <v>-202</v>
      </c>
      <c r="K27" s="16"/>
    </row>
    <row r="28" spans="3:11" x14ac:dyDescent="0.3">
      <c r="C28" s="25">
        <f t="shared" si="7"/>
        <v>8002</v>
      </c>
      <c r="D28" s="17">
        <f t="shared" si="0"/>
        <v>602</v>
      </c>
      <c r="E28" s="17">
        <f t="shared" si="1"/>
        <v>-38</v>
      </c>
      <c r="F28" s="17">
        <f t="shared" si="2"/>
        <v>564</v>
      </c>
      <c r="G28" s="17">
        <f t="shared" si="3"/>
        <v>902</v>
      </c>
      <c r="H28" s="17">
        <f t="shared" si="4"/>
        <v>136</v>
      </c>
      <c r="I28" s="17">
        <f t="shared" si="5"/>
        <v>-766</v>
      </c>
      <c r="J28" s="26">
        <f t="shared" si="6"/>
        <v>-202</v>
      </c>
      <c r="K28" s="16"/>
    </row>
    <row r="29" spans="3:11" x14ac:dyDescent="0.3">
      <c r="C29" s="27">
        <f t="shared" si="7"/>
        <v>8102</v>
      </c>
      <c r="D29" s="28">
        <f t="shared" si="0"/>
        <v>702</v>
      </c>
      <c r="E29" s="28">
        <f t="shared" si="1"/>
        <v>-38</v>
      </c>
      <c r="F29" s="28">
        <f t="shared" si="2"/>
        <v>664</v>
      </c>
      <c r="G29" s="28">
        <f t="shared" si="3"/>
        <v>1002</v>
      </c>
      <c r="H29" s="28">
        <f t="shared" si="4"/>
        <v>136</v>
      </c>
      <c r="I29" s="28">
        <f t="shared" si="5"/>
        <v>-866</v>
      </c>
      <c r="J29" s="29">
        <f t="shared" si="6"/>
        <v>-202</v>
      </c>
      <c r="K29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:G11"/>
    </sheetView>
  </sheetViews>
  <sheetFormatPr defaultRowHeight="14.4" x14ac:dyDescent="0.3"/>
  <cols>
    <col min="7" max="7" width="12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Strategy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2017-04-20T04:06:11Z</dcterms:modified>
</cp:coreProperties>
</file>