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9555" windowHeight="4425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5" i="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4"/>
  <c r="M13"/>
  <c r="M12"/>
  <c r="M11"/>
  <c r="M10"/>
  <c r="M9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20"/>
  <c r="I5"/>
  <c r="I6"/>
  <c r="I7"/>
  <c r="I8"/>
  <c r="I9"/>
  <c r="I10"/>
  <c r="I11"/>
  <c r="I12"/>
  <c r="I13"/>
  <c r="I14"/>
  <c r="I15"/>
  <c r="I16"/>
  <c r="I17"/>
  <c r="I18"/>
  <c r="I19"/>
  <c r="I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H4"/>
  <c r="E4"/>
  <c r="M8"/>
  <c r="M7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G4"/>
  <c r="C4"/>
</calcChain>
</file>

<file path=xl/sharedStrings.xml><?xml version="1.0" encoding="utf-8"?>
<sst xmlns="http://schemas.openxmlformats.org/spreadsheetml/2006/main" count="21" uniqueCount="19">
  <si>
    <t>Date</t>
  </si>
  <si>
    <t>Cipla</t>
  </si>
  <si>
    <t>Idea</t>
  </si>
  <si>
    <t>Daily Rt</t>
  </si>
  <si>
    <t>Sum</t>
  </si>
  <si>
    <t>Starting Date</t>
  </si>
  <si>
    <t>Ending Date</t>
  </si>
  <si>
    <t>7th Mar 2017</t>
  </si>
  <si>
    <t>1st Sept 2016</t>
  </si>
  <si>
    <t>Cipla Avg Rt</t>
  </si>
  <si>
    <t>Idea Avg Rt</t>
  </si>
  <si>
    <t>Rt - Avg</t>
  </si>
  <si>
    <t>Rt1</t>
  </si>
  <si>
    <t>Rt2</t>
  </si>
  <si>
    <t>Rt1*Rt2</t>
  </si>
  <si>
    <t>Count (n)</t>
  </si>
  <si>
    <t xml:space="preserve">Covariance </t>
  </si>
  <si>
    <t xml:space="preserve">Count -1 </t>
  </si>
  <si>
    <t>Correlation</t>
  </si>
</sst>
</file>

<file path=xl/styles.xml><?xml version="1.0" encoding="utf-8"?>
<styleSheet xmlns="http://schemas.openxmlformats.org/spreadsheetml/2006/main">
  <numFmts count="6">
    <numFmt numFmtId="164" formatCode="0.000%"/>
    <numFmt numFmtId="165" formatCode="0.0%"/>
    <numFmt numFmtId="166" formatCode="0.00000000"/>
    <numFmt numFmtId="167" formatCode="0.000000"/>
    <numFmt numFmtId="169" formatCode="0.00000%"/>
    <numFmt numFmtId="171" formatCode="0.000000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5" fontId="0" fillId="0" borderId="0" xfId="0" applyNumberFormat="1"/>
    <xf numFmtId="10" fontId="0" fillId="0" borderId="0" xfId="1" applyNumberFormat="1" applyFont="1"/>
    <xf numFmtId="0" fontId="0" fillId="0" borderId="1" xfId="0" applyBorder="1"/>
    <xf numFmtId="165" fontId="0" fillId="0" borderId="0" xfId="1" quotePrefix="1" applyNumberFormat="1" applyFont="1"/>
    <xf numFmtId="0" fontId="0" fillId="0" borderId="0" xfId="0" applyBorder="1"/>
    <xf numFmtId="0" fontId="0" fillId="0" borderId="5" xfId="0" applyBorder="1"/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10" fontId="0" fillId="0" borderId="6" xfId="0" quotePrefix="1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ill="1" applyBorder="1"/>
    <xf numFmtId="164" fontId="0" fillId="0" borderId="0" xfId="1" quotePrefix="1" applyNumberFormat="1" applyFont="1"/>
    <xf numFmtId="0" fontId="0" fillId="0" borderId="5" xfId="0" applyFill="1" applyBorder="1"/>
    <xf numFmtId="167" fontId="0" fillId="0" borderId="6" xfId="0" quotePrefix="1" applyNumberFormat="1" applyBorder="1"/>
    <xf numFmtId="1" fontId="0" fillId="0" borderId="6" xfId="0" quotePrefix="1" applyNumberFormat="1" applyBorder="1"/>
    <xf numFmtId="0" fontId="0" fillId="0" borderId="6" xfId="1" applyNumberFormat="1" applyFont="1" applyBorder="1"/>
    <xf numFmtId="0" fontId="2" fillId="0" borderId="3" xfId="0" applyFont="1" applyFill="1" applyBorder="1"/>
    <xf numFmtId="0" fontId="2" fillId="0" borderId="5" xfId="0" applyFont="1" applyFill="1" applyBorder="1"/>
    <xf numFmtId="166" fontId="2" fillId="0" borderId="6" xfId="0" quotePrefix="1" applyNumberFormat="1" applyFont="1" applyBorder="1"/>
    <xf numFmtId="0" fontId="2" fillId="0" borderId="4" xfId="0" applyFont="1" applyBorder="1"/>
    <xf numFmtId="10" fontId="0" fillId="0" borderId="0" xfId="0" applyNumberFormat="1"/>
    <xf numFmtId="164" fontId="0" fillId="0" borderId="0" xfId="0" applyNumberFormat="1"/>
    <xf numFmtId="169" fontId="0" fillId="0" borderId="0" xfId="1" applyNumberFormat="1" applyFont="1"/>
    <xf numFmtId="171" fontId="0" fillId="0" borderId="0" xfId="1" applyNumberFormat="1" applyFont="1"/>
    <xf numFmtId="171" fontId="0" fillId="0" borderId="0" xfId="0" applyNumberFormat="1"/>
    <xf numFmtId="16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showGridLines="0" tabSelected="1" topLeftCell="A2" workbookViewId="0">
      <selection activeCell="L18" sqref="L18:P25"/>
    </sheetView>
  </sheetViews>
  <sheetFormatPr defaultRowHeight="15"/>
  <cols>
    <col min="1" max="1" width="10" bestFit="1" customWidth="1"/>
    <col min="5" max="5" width="9.42578125" customWidth="1"/>
    <col min="8" max="8" width="9.140625" customWidth="1"/>
    <col min="9" max="9" width="15" customWidth="1"/>
    <col min="10" max="10" width="18.140625" customWidth="1"/>
    <col min="11" max="11" width="18.85546875" bestFit="1" customWidth="1"/>
    <col min="12" max="12" width="15.85546875" customWidth="1"/>
    <col min="13" max="13" width="12.5703125" bestFit="1" customWidth="1"/>
    <col min="14" max="14" width="11.140625" bestFit="1" customWidth="1"/>
  </cols>
  <sheetData>
    <row r="1" spans="1:14">
      <c r="E1" s="10" t="s">
        <v>12</v>
      </c>
      <c r="H1" s="10" t="s">
        <v>13</v>
      </c>
    </row>
    <row r="2" spans="1:14">
      <c r="A2" s="10" t="s">
        <v>0</v>
      </c>
      <c r="B2" s="10" t="s">
        <v>1</v>
      </c>
      <c r="C2" s="10" t="s">
        <v>3</v>
      </c>
      <c r="D2" s="10"/>
      <c r="E2" s="10" t="s">
        <v>11</v>
      </c>
      <c r="F2" s="10" t="s">
        <v>2</v>
      </c>
      <c r="G2" s="10" t="s">
        <v>3</v>
      </c>
      <c r="H2" s="10" t="s">
        <v>11</v>
      </c>
      <c r="I2" s="10" t="s">
        <v>14</v>
      </c>
    </row>
    <row r="3" spans="1:14">
      <c r="A3" s="1">
        <v>42614</v>
      </c>
      <c r="B3">
        <v>579.15</v>
      </c>
      <c r="F3">
        <v>83.65</v>
      </c>
    </row>
    <row r="4" spans="1:14">
      <c r="A4" s="1">
        <v>42615</v>
      </c>
      <c r="B4">
        <v>577.95000000000005</v>
      </c>
      <c r="C4" s="4">
        <f>B4/B3-1</f>
        <v>-2.0720020720019772E-3</v>
      </c>
      <c r="D4" s="4">
        <f>(C4-$M$7)^2</f>
        <v>5.3039278647151842E-6</v>
      </c>
      <c r="E4" s="4">
        <f t="shared" ref="E4:E35" si="0">C4-$M$7</f>
        <v>-2.3030258063502424E-3</v>
      </c>
      <c r="F4">
        <v>84.45</v>
      </c>
      <c r="G4" s="4">
        <f>F4/F3-1</f>
        <v>9.5636580992228826E-3</v>
      </c>
      <c r="H4" s="2">
        <f t="shared" ref="H4:H35" si="1">G4-$M$8</f>
        <v>6.9749260424559183E-3</v>
      </c>
      <c r="I4" s="12">
        <f>E4*H4</f>
        <v>-1.6063434673160345E-5</v>
      </c>
    </row>
    <row r="5" spans="1:14">
      <c r="A5" s="1">
        <v>42619</v>
      </c>
      <c r="B5">
        <v>578.6</v>
      </c>
      <c r="C5" s="4">
        <f t="shared" ref="C5:C68" si="2">B5/B4-1</f>
        <v>1.1246647633877949E-3</v>
      </c>
      <c r="D5" s="4">
        <f t="shared" ref="D5:D68" si="3">(C5-$M$7)^2</f>
        <v>7.9859428878282954E-7</v>
      </c>
      <c r="E5" s="4">
        <f t="shared" si="0"/>
        <v>8.9364102903952971E-4</v>
      </c>
      <c r="F5">
        <v>84.85</v>
      </c>
      <c r="G5" s="4">
        <f t="shared" ref="G5:G68" si="4">F5/F4-1</f>
        <v>4.7365304914148698E-3</v>
      </c>
      <c r="H5" s="2">
        <f t="shared" si="1"/>
        <v>2.1477984346479056E-3</v>
      </c>
      <c r="I5" s="12">
        <f t="shared" ref="I5:I19" si="5">E5*H5</f>
        <v>1.9193608033082455E-6</v>
      </c>
      <c r="L5" s="3" t="s">
        <v>5</v>
      </c>
      <c r="M5" s="7" t="s">
        <v>8</v>
      </c>
      <c r="N5" s="5"/>
    </row>
    <row r="6" spans="1:14">
      <c r="A6" s="1">
        <v>42620</v>
      </c>
      <c r="B6">
        <v>580.75</v>
      </c>
      <c r="C6" s="4">
        <f t="shared" si="2"/>
        <v>3.7158658831661917E-3</v>
      </c>
      <c r="D6" s="4">
        <f t="shared" si="3"/>
        <v>1.2144124802177943E-5</v>
      </c>
      <c r="E6" s="4">
        <f t="shared" si="0"/>
        <v>3.4848421488179264E-3</v>
      </c>
      <c r="F6">
        <v>83.7</v>
      </c>
      <c r="G6" s="4">
        <f t="shared" si="4"/>
        <v>-1.3553329404832004E-2</v>
      </c>
      <c r="H6" s="2">
        <f t="shared" si="1"/>
        <v>-1.6142061461598967E-2</v>
      </c>
      <c r="I6" s="12">
        <f t="shared" si="5"/>
        <v>-5.6252536150189583E-5</v>
      </c>
      <c r="L6" s="6" t="s">
        <v>6</v>
      </c>
      <c r="M6" s="8" t="s">
        <v>7</v>
      </c>
      <c r="N6" s="5"/>
    </row>
    <row r="7" spans="1:14">
      <c r="A7" s="1">
        <v>42621</v>
      </c>
      <c r="B7">
        <v>595.15</v>
      </c>
      <c r="C7" s="4">
        <f t="shared" si="2"/>
        <v>2.4795523030563871E-2</v>
      </c>
      <c r="D7" s="4">
        <f t="shared" si="3"/>
        <v>6.0341462567377693E-4</v>
      </c>
      <c r="E7" s="4">
        <f t="shared" si="0"/>
        <v>2.4564499296215604E-2</v>
      </c>
      <c r="F7">
        <v>84.5</v>
      </c>
      <c r="G7" s="4">
        <f t="shared" si="4"/>
        <v>9.5579450418159517E-3</v>
      </c>
      <c r="H7" s="2">
        <f t="shared" si="1"/>
        <v>6.9692129850489875E-3</v>
      </c>
      <c r="I7" s="12">
        <f t="shared" si="5"/>
        <v>1.711952274664125E-4</v>
      </c>
      <c r="L7" s="6" t="s">
        <v>9</v>
      </c>
      <c r="M7" s="9">
        <f>AVERAGE(C4:C129)</f>
        <v>2.3102373434826513E-4</v>
      </c>
      <c r="N7" s="5"/>
    </row>
    <row r="8" spans="1:14">
      <c r="A8" s="1">
        <v>42622</v>
      </c>
      <c r="B8">
        <v>580.5</v>
      </c>
      <c r="C8" s="4">
        <f t="shared" si="2"/>
        <v>-2.4615643115181052E-2</v>
      </c>
      <c r="D8" s="4">
        <f t="shared" si="3"/>
        <v>6.1735685353149917E-4</v>
      </c>
      <c r="E8" s="4">
        <f t="shared" si="0"/>
        <v>-2.4846666849529318E-2</v>
      </c>
      <c r="F8">
        <v>83.6</v>
      </c>
      <c r="G8" s="4">
        <f t="shared" si="4"/>
        <v>-1.0650887573964596E-2</v>
      </c>
      <c r="H8" s="2">
        <f t="shared" si="1"/>
        <v>-1.323961963073156E-2</v>
      </c>
      <c r="I8" s="12">
        <f t="shared" si="5"/>
        <v>3.2896041817927544E-4</v>
      </c>
      <c r="L8" s="6" t="s">
        <v>10</v>
      </c>
      <c r="M8" s="9">
        <f>AVERAGE(G4:G129)</f>
        <v>2.5887320567669642E-3</v>
      </c>
      <c r="N8" s="5"/>
    </row>
    <row r="9" spans="1:14">
      <c r="A9" s="1">
        <v>42625</v>
      </c>
      <c r="B9">
        <v>570.1</v>
      </c>
      <c r="C9" s="4">
        <f t="shared" si="2"/>
        <v>-1.7915590008613202E-2</v>
      </c>
      <c r="D9" s="4">
        <f t="shared" si="3"/>
        <v>3.2929959033623808E-4</v>
      </c>
      <c r="E9" s="4">
        <f t="shared" si="0"/>
        <v>-1.8146613742961469E-2</v>
      </c>
      <c r="F9">
        <v>82.8</v>
      </c>
      <c r="G9" s="4">
        <f t="shared" si="4"/>
        <v>-9.5693779904305609E-3</v>
      </c>
      <c r="H9" s="2">
        <f t="shared" si="1"/>
        <v>-1.2158110047197525E-2</v>
      </c>
      <c r="I9" s="12">
        <f t="shared" si="5"/>
        <v>2.2062852687091252E-4</v>
      </c>
      <c r="L9" s="13" t="s">
        <v>4</v>
      </c>
      <c r="M9" s="14">
        <f>SUM(I4:I129)</f>
        <v>6.6422725012407896E-3</v>
      </c>
      <c r="N9" s="5"/>
    </row>
    <row r="10" spans="1:14">
      <c r="A10" s="1">
        <v>42627</v>
      </c>
      <c r="B10">
        <v>577.5</v>
      </c>
      <c r="C10" s="4">
        <f t="shared" si="2"/>
        <v>1.2980178915979579E-2</v>
      </c>
      <c r="D10" s="4">
        <f t="shared" si="3"/>
        <v>1.6254095784531657E-4</v>
      </c>
      <c r="E10" s="4">
        <f t="shared" si="0"/>
        <v>1.2749155181631314E-2</v>
      </c>
      <c r="F10">
        <v>83.75</v>
      </c>
      <c r="G10" s="4">
        <f t="shared" si="4"/>
        <v>1.1473429951690761E-2</v>
      </c>
      <c r="H10" s="2">
        <f t="shared" si="1"/>
        <v>8.884697894923797E-3</v>
      </c>
      <c r="I10" s="12">
        <f t="shared" si="5"/>
        <v>1.1327239220429656E-4</v>
      </c>
      <c r="L10" s="13" t="s">
        <v>15</v>
      </c>
      <c r="M10" s="15">
        <f>COUNT(A3:A129)</f>
        <v>127</v>
      </c>
      <c r="N10" s="5"/>
    </row>
    <row r="11" spans="1:14">
      <c r="A11" s="1">
        <v>42628</v>
      </c>
      <c r="B11">
        <v>585.4</v>
      </c>
      <c r="C11" s="4">
        <f t="shared" si="2"/>
        <v>1.3679653679653736E-2</v>
      </c>
      <c r="D11" s="4">
        <f t="shared" si="3"/>
        <v>1.8086564740576704E-4</v>
      </c>
      <c r="E11" s="4">
        <f t="shared" si="0"/>
        <v>1.3448629945305471E-2</v>
      </c>
      <c r="F11">
        <v>84.5</v>
      </c>
      <c r="G11" s="4">
        <f t="shared" si="4"/>
        <v>8.9552238805969964E-3</v>
      </c>
      <c r="H11" s="2">
        <f t="shared" si="1"/>
        <v>6.3664918238300321E-3</v>
      </c>
      <c r="I11" s="12">
        <f t="shared" si="5"/>
        <v>8.5620592588503018E-5</v>
      </c>
      <c r="L11" s="13" t="s">
        <v>17</v>
      </c>
      <c r="M11" s="16">
        <f>M10-1</f>
        <v>126</v>
      </c>
      <c r="N11" s="5"/>
    </row>
    <row r="12" spans="1:14">
      <c r="A12" s="1">
        <v>42629</v>
      </c>
      <c r="B12">
        <v>593.54999999999995</v>
      </c>
      <c r="C12" s="4">
        <f t="shared" si="2"/>
        <v>1.3922104543901526E-2</v>
      </c>
      <c r="D12" s="4">
        <f t="shared" si="3"/>
        <v>1.8744569373371756E-4</v>
      </c>
      <c r="E12" s="4">
        <f t="shared" si="0"/>
        <v>1.3691080809553261E-2</v>
      </c>
      <c r="F12">
        <v>85.15</v>
      </c>
      <c r="G12" s="4">
        <f t="shared" si="4"/>
        <v>7.692307692307665E-3</v>
      </c>
      <c r="H12" s="2">
        <f t="shared" si="1"/>
        <v>5.1035756355407007E-3</v>
      </c>
      <c r="I12" s="12">
        <f t="shared" si="5"/>
        <v>6.9873466443854881E-5</v>
      </c>
      <c r="L12" s="18" t="s">
        <v>16</v>
      </c>
      <c r="M12" s="19">
        <f>M9/M11</f>
        <v>5.271644842254595E-5</v>
      </c>
      <c r="N12" s="5"/>
    </row>
    <row r="13" spans="1:14">
      <c r="A13" s="1">
        <v>42632</v>
      </c>
      <c r="B13">
        <v>597.79999999999995</v>
      </c>
      <c r="C13" s="4">
        <f t="shared" si="2"/>
        <v>7.1603066296015427E-3</v>
      </c>
      <c r="D13" s="4">
        <f t="shared" si="3"/>
        <v>4.8014961442449652E-5</v>
      </c>
      <c r="E13" s="4">
        <f t="shared" si="0"/>
        <v>6.9292828952532779E-3</v>
      </c>
      <c r="F13">
        <v>84.85</v>
      </c>
      <c r="G13" s="4">
        <f t="shared" si="4"/>
        <v>-3.5231943628891704E-3</v>
      </c>
      <c r="H13" s="2">
        <f t="shared" si="1"/>
        <v>-6.1119264196561347E-3</v>
      </c>
      <c r="I13" s="12">
        <f t="shared" si="5"/>
        <v>-4.2351267196769859E-5</v>
      </c>
      <c r="L13" s="17" t="s">
        <v>18</v>
      </c>
      <c r="M13" s="20">
        <f>CORREL(C4:C129,G4:G129)</f>
        <v>0.10649189718335444</v>
      </c>
      <c r="N13" s="5"/>
    </row>
    <row r="14" spans="1:14">
      <c r="A14" s="1">
        <v>42633</v>
      </c>
      <c r="B14">
        <v>602.85</v>
      </c>
      <c r="C14" s="4">
        <f t="shared" si="2"/>
        <v>8.4476413516227922E-3</v>
      </c>
      <c r="D14" s="4">
        <f t="shared" si="3"/>
        <v>6.7512805068506136E-5</v>
      </c>
      <c r="E14" s="4">
        <f t="shared" si="0"/>
        <v>8.2166176172745273E-3</v>
      </c>
      <c r="F14">
        <v>83.9</v>
      </c>
      <c r="G14" s="4">
        <f t="shared" si="4"/>
        <v>-1.1196228638774119E-2</v>
      </c>
      <c r="H14" s="2">
        <f t="shared" si="1"/>
        <v>-1.3784960695541084E-2</v>
      </c>
      <c r="I14" s="12">
        <f t="shared" si="5"/>
        <v>-1.1326575090441979E-4</v>
      </c>
      <c r="L14" s="11"/>
      <c r="M14" s="5"/>
    </row>
    <row r="15" spans="1:14">
      <c r="A15" s="1">
        <v>42634</v>
      </c>
      <c r="B15">
        <v>601.35</v>
      </c>
      <c r="C15" s="4">
        <f t="shared" si="2"/>
        <v>-2.4881811395869313E-3</v>
      </c>
      <c r="D15" s="4">
        <f t="shared" si="3"/>
        <v>7.3940751464329282E-6</v>
      </c>
      <c r="E15" s="4">
        <f t="shared" si="0"/>
        <v>-2.7192048739351966E-3</v>
      </c>
      <c r="F15">
        <v>84.45</v>
      </c>
      <c r="G15" s="4">
        <f t="shared" si="4"/>
        <v>6.5554231227651361E-3</v>
      </c>
      <c r="H15" s="2">
        <f t="shared" si="1"/>
        <v>3.9666910659981718E-3</v>
      </c>
      <c r="I15" s="12">
        <f t="shared" si="5"/>
        <v>-1.0786245680057429E-5</v>
      </c>
    </row>
    <row r="16" spans="1:14">
      <c r="A16" s="1">
        <v>42635</v>
      </c>
      <c r="B16">
        <v>609.1</v>
      </c>
      <c r="C16" s="4">
        <f t="shared" si="2"/>
        <v>1.288766941049313E-2</v>
      </c>
      <c r="D16" s="4">
        <f t="shared" si="3"/>
        <v>1.6019067977147652E-4</v>
      </c>
      <c r="E16" s="4">
        <f t="shared" si="0"/>
        <v>1.2656645676144865E-2</v>
      </c>
      <c r="F16">
        <v>83.35</v>
      </c>
      <c r="G16" s="4">
        <f t="shared" si="4"/>
        <v>-1.3025458851391503E-2</v>
      </c>
      <c r="H16" s="2">
        <f t="shared" si="1"/>
        <v>-1.5614190908158467E-2</v>
      </c>
      <c r="I16" s="12">
        <f t="shared" si="5"/>
        <v>-1.9762328184424433E-4</v>
      </c>
    </row>
    <row r="17" spans="1:14">
      <c r="A17" s="1">
        <v>42636</v>
      </c>
      <c r="B17">
        <v>611.54999999999995</v>
      </c>
      <c r="C17" s="4">
        <f t="shared" si="2"/>
        <v>4.0223280249547244E-3</v>
      </c>
      <c r="D17" s="4">
        <f t="shared" si="3"/>
        <v>1.4373988223970946E-5</v>
      </c>
      <c r="E17" s="4">
        <f t="shared" si="0"/>
        <v>3.7913042906064592E-3</v>
      </c>
      <c r="F17">
        <v>82.5</v>
      </c>
      <c r="G17" s="4">
        <f t="shared" si="4"/>
        <v>-1.0197960407918316E-2</v>
      </c>
      <c r="H17" s="2">
        <f t="shared" si="1"/>
        <v>-1.278669246468528E-2</v>
      </c>
      <c r="I17" s="12">
        <f t="shared" si="5"/>
        <v>-4.8478242004026586E-5</v>
      </c>
    </row>
    <row r="18" spans="1:14">
      <c r="A18" s="1">
        <v>42639</v>
      </c>
      <c r="B18">
        <v>604.5</v>
      </c>
      <c r="C18" s="4">
        <f t="shared" si="2"/>
        <v>-1.1528084375766467E-2</v>
      </c>
      <c r="D18" s="4">
        <f t="shared" si="3"/>
        <v>1.3827662354536606E-4</v>
      </c>
      <c r="E18" s="4">
        <f t="shared" si="0"/>
        <v>-1.1759108110114732E-2</v>
      </c>
      <c r="F18">
        <v>80.3</v>
      </c>
      <c r="G18" s="4">
        <f t="shared" si="4"/>
        <v>-2.6666666666666727E-2</v>
      </c>
      <c r="H18" s="2">
        <f t="shared" si="1"/>
        <v>-2.925539872343369E-2</v>
      </c>
      <c r="I18" s="12">
        <f t="shared" si="5"/>
        <v>3.4401739639336931E-4</v>
      </c>
      <c r="L18" s="22"/>
      <c r="M18" s="22"/>
      <c r="N18" s="24"/>
    </row>
    <row r="19" spans="1:14">
      <c r="A19" s="1">
        <v>42640</v>
      </c>
      <c r="B19">
        <v>607.20000000000005</v>
      </c>
      <c r="C19" s="4">
        <f t="shared" si="2"/>
        <v>4.466501240694809E-3</v>
      </c>
      <c r="D19" s="4">
        <f t="shared" si="3"/>
        <v>1.7939269706767542E-5</v>
      </c>
      <c r="E19" s="4">
        <f t="shared" si="0"/>
        <v>4.2354775063465442E-3</v>
      </c>
      <c r="F19">
        <v>79.55</v>
      </c>
      <c r="G19" s="4">
        <f t="shared" si="4"/>
        <v>-9.3399750933997883E-3</v>
      </c>
      <c r="H19" s="2">
        <f t="shared" si="1"/>
        <v>-1.1928707150166752E-2</v>
      </c>
      <c r="I19" s="12">
        <f t="shared" si="5"/>
        <v>-5.0523770814326468E-5</v>
      </c>
      <c r="L19" s="21"/>
      <c r="M19" s="22"/>
      <c r="N19" s="24"/>
    </row>
    <row r="20" spans="1:14">
      <c r="A20" s="1">
        <v>42641</v>
      </c>
      <c r="B20">
        <v>605.79999999999995</v>
      </c>
      <c r="C20" s="4">
        <f t="shared" si="2"/>
        <v>-2.3056653491437817E-3</v>
      </c>
      <c r="D20" s="4">
        <f t="shared" si="3"/>
        <v>6.4347915063077212E-6</v>
      </c>
      <c r="E20" s="4">
        <f t="shared" si="0"/>
        <v>-2.536689083492047E-3</v>
      </c>
      <c r="F20">
        <v>82.5</v>
      </c>
      <c r="G20" s="4">
        <f t="shared" si="4"/>
        <v>3.7083595223130095E-2</v>
      </c>
      <c r="H20" s="2">
        <f t="shared" si="1"/>
        <v>3.4494863166363132E-2</v>
      </c>
      <c r="I20" s="12">
        <f>E20*H20</f>
        <v>-8.7502742830665269E-5</v>
      </c>
      <c r="L20" s="21"/>
      <c r="M20" s="22"/>
      <c r="N20" s="24"/>
    </row>
    <row r="21" spans="1:14">
      <c r="A21" s="1">
        <v>42642</v>
      </c>
      <c r="B21">
        <v>602.85</v>
      </c>
      <c r="C21" s="4">
        <f t="shared" si="2"/>
        <v>-4.8695939253877718E-3</v>
      </c>
      <c r="D21" s="4">
        <f t="shared" si="3"/>
        <v>2.6016300510811124E-5</v>
      </c>
      <c r="E21" s="4">
        <f t="shared" si="0"/>
        <v>-5.1006176597360366E-3</v>
      </c>
      <c r="F21">
        <v>79.8</v>
      </c>
      <c r="G21" s="4">
        <f t="shared" si="4"/>
        <v>-3.2727272727272716E-2</v>
      </c>
      <c r="H21" s="2">
        <f t="shared" si="1"/>
        <v>-3.5316004784039678E-2</v>
      </c>
      <c r="I21" s="12">
        <f t="shared" ref="I21:I84" si="6">E21*H21</f>
        <v>1.8013343767279513E-4</v>
      </c>
      <c r="L21" s="21"/>
      <c r="M21" s="22"/>
      <c r="N21" s="24"/>
    </row>
    <row r="22" spans="1:14">
      <c r="A22" s="1">
        <v>42643</v>
      </c>
      <c r="B22">
        <v>580.04999999999995</v>
      </c>
      <c r="C22" s="4">
        <f t="shared" si="2"/>
        <v>-3.7820353321721956E-2</v>
      </c>
      <c r="D22" s="4">
        <f t="shared" si="3"/>
        <v>1.4479072958632274E-3</v>
      </c>
      <c r="E22" s="4">
        <f t="shared" si="0"/>
        <v>-3.8051377056070222E-2</v>
      </c>
      <c r="F22">
        <v>79.099999999999994</v>
      </c>
      <c r="G22" s="4">
        <f t="shared" si="4"/>
        <v>-8.7719298245614308E-3</v>
      </c>
      <c r="H22" s="2">
        <f t="shared" si="1"/>
        <v>-1.1360661881328395E-2</v>
      </c>
      <c r="I22" s="12">
        <f t="shared" si="6"/>
        <v>4.3228882885295087E-4</v>
      </c>
      <c r="L22" s="21"/>
      <c r="M22" s="22"/>
      <c r="N22" s="24"/>
    </row>
    <row r="23" spans="1:14">
      <c r="A23" s="1">
        <v>42646</v>
      </c>
      <c r="B23">
        <v>588.85</v>
      </c>
      <c r="C23" s="4">
        <f t="shared" si="2"/>
        <v>1.5171105939143281E-2</v>
      </c>
      <c r="D23" s="4">
        <f t="shared" si="3"/>
        <v>2.2320605628603271E-4</v>
      </c>
      <c r="E23" s="4">
        <f t="shared" si="0"/>
        <v>1.4940082204795016E-2</v>
      </c>
      <c r="F23">
        <v>81.099999999999994</v>
      </c>
      <c r="G23" s="4">
        <f t="shared" si="4"/>
        <v>2.5284450063211228E-2</v>
      </c>
      <c r="H23" s="2">
        <f t="shared" si="1"/>
        <v>2.2695718006444265E-2</v>
      </c>
      <c r="I23" s="12">
        <f t="shared" si="6"/>
        <v>3.3907589271312379E-4</v>
      </c>
      <c r="L23" s="26"/>
      <c r="N23" s="25"/>
    </row>
    <row r="24" spans="1:14">
      <c r="A24" s="1">
        <v>42647</v>
      </c>
      <c r="B24">
        <v>597.79999999999995</v>
      </c>
      <c r="C24" s="4">
        <f t="shared" si="2"/>
        <v>1.5199116922815614E-2</v>
      </c>
      <c r="D24" s="4">
        <f t="shared" si="3"/>
        <v>2.2404381369864267E-4</v>
      </c>
      <c r="E24" s="4">
        <f t="shared" si="0"/>
        <v>1.4968093188467349E-2</v>
      </c>
      <c r="F24">
        <v>81.2</v>
      </c>
      <c r="G24" s="4">
        <f t="shared" si="4"/>
        <v>1.2330456226881115E-3</v>
      </c>
      <c r="H24" s="2">
        <f t="shared" si="1"/>
        <v>-1.3556864340788528E-3</v>
      </c>
      <c r="I24" s="12">
        <f t="shared" si="6"/>
        <v>-2.0292040879633268E-5</v>
      </c>
      <c r="N24" s="25"/>
    </row>
    <row r="25" spans="1:14">
      <c r="A25" s="1">
        <v>42648</v>
      </c>
      <c r="B25">
        <v>591.65</v>
      </c>
      <c r="C25" s="4">
        <f t="shared" si="2"/>
        <v>-1.0287721646035419E-2</v>
      </c>
      <c r="D25" s="4">
        <f t="shared" si="3"/>
        <v>1.106440043773431E-4</v>
      </c>
      <c r="E25" s="4">
        <f t="shared" si="0"/>
        <v>-1.0518745380383684E-2</v>
      </c>
      <c r="F25">
        <v>79.95</v>
      </c>
      <c r="G25" s="4">
        <f t="shared" si="4"/>
        <v>-1.5394088669950734E-2</v>
      </c>
      <c r="H25" s="2">
        <f t="shared" si="1"/>
        <v>-1.7982820726717696E-2</v>
      </c>
      <c r="I25" s="12">
        <f t="shared" si="6"/>
        <v>1.8915671244542975E-4</v>
      </c>
      <c r="N25" s="23"/>
    </row>
    <row r="26" spans="1:14">
      <c r="A26" s="1">
        <v>42649</v>
      </c>
      <c r="B26">
        <v>578.79999999999995</v>
      </c>
      <c r="C26" s="4">
        <f t="shared" si="2"/>
        <v>-2.1718921659765078E-2</v>
      </c>
      <c r="D26" s="4">
        <f t="shared" si="3"/>
        <v>4.8180010280455762E-4</v>
      </c>
      <c r="E26" s="4">
        <f t="shared" si="0"/>
        <v>-2.1949945394113345E-2</v>
      </c>
      <c r="F26">
        <v>79.95</v>
      </c>
      <c r="G26" s="4">
        <f t="shared" si="4"/>
        <v>0</v>
      </c>
      <c r="H26" s="2">
        <f t="shared" si="1"/>
        <v>-2.5887320567669642E-3</v>
      </c>
      <c r="I26" s="12">
        <f t="shared" si="6"/>
        <v>5.6822527286025592E-5</v>
      </c>
    </row>
    <row r="27" spans="1:14">
      <c r="A27" s="1">
        <v>42650</v>
      </c>
      <c r="B27">
        <v>570.04999999999995</v>
      </c>
      <c r="C27" s="4">
        <f t="shared" si="2"/>
        <v>-1.5117484450587471E-2</v>
      </c>
      <c r="D27" s="4">
        <f t="shared" si="3"/>
        <v>2.3557670350303925E-4</v>
      </c>
      <c r="E27" s="4">
        <f t="shared" si="0"/>
        <v>-1.5348508184935735E-2</v>
      </c>
      <c r="F27">
        <v>80</v>
      </c>
      <c r="G27" s="4">
        <f t="shared" si="4"/>
        <v>6.2539086929325194E-4</v>
      </c>
      <c r="H27" s="2">
        <f t="shared" si="1"/>
        <v>-1.9633411874737123E-3</v>
      </c>
      <c r="I27" s="12">
        <f t="shared" si="6"/>
        <v>3.0134358285761719E-5</v>
      </c>
    </row>
    <row r="28" spans="1:14">
      <c r="A28" s="1">
        <v>42653</v>
      </c>
      <c r="B28">
        <v>580.65</v>
      </c>
      <c r="C28" s="4">
        <f t="shared" si="2"/>
        <v>1.8594860099991228E-2</v>
      </c>
      <c r="D28" s="4">
        <f t="shared" si="3"/>
        <v>3.3723048606411088E-4</v>
      </c>
      <c r="E28" s="4">
        <f t="shared" si="0"/>
        <v>1.8363836365642962E-2</v>
      </c>
      <c r="F28">
        <v>79.849999999999994</v>
      </c>
      <c r="G28" s="4">
        <f t="shared" si="4"/>
        <v>-1.8750000000000711E-3</v>
      </c>
      <c r="H28" s="2">
        <f t="shared" si="1"/>
        <v>-4.4637320567670353E-3</v>
      </c>
      <c r="I28" s="12">
        <f t="shared" si="6"/>
        <v>-8.1971245070544741E-5</v>
      </c>
    </row>
    <row r="29" spans="1:14">
      <c r="A29" s="1">
        <v>42656</v>
      </c>
      <c r="B29">
        <v>582</v>
      </c>
      <c r="C29" s="4">
        <f t="shared" si="2"/>
        <v>2.3249806251615102E-3</v>
      </c>
      <c r="D29" s="4">
        <f t="shared" si="3"/>
        <v>4.3846554605842718E-6</v>
      </c>
      <c r="E29" s="4">
        <f t="shared" si="0"/>
        <v>2.0939568908132449E-3</v>
      </c>
      <c r="F29">
        <v>76.05</v>
      </c>
      <c r="G29" s="4">
        <f t="shared" si="4"/>
        <v>-4.758922980588598E-2</v>
      </c>
      <c r="H29" s="2">
        <f t="shared" si="1"/>
        <v>-5.0177961862652942E-2</v>
      </c>
      <c r="I29" s="12">
        <f t="shared" si="6"/>
        <v>-1.0507048900926633E-4</v>
      </c>
    </row>
    <row r="30" spans="1:14">
      <c r="A30" s="1">
        <v>42657</v>
      </c>
      <c r="B30">
        <v>587</v>
      </c>
      <c r="C30" s="4">
        <f t="shared" si="2"/>
        <v>8.5910652920961894E-3</v>
      </c>
      <c r="D30" s="4">
        <f t="shared" si="3"/>
        <v>6.989029484727234E-5</v>
      </c>
      <c r="E30" s="4">
        <f t="shared" si="0"/>
        <v>8.3600415577479246E-3</v>
      </c>
      <c r="F30">
        <v>74.7</v>
      </c>
      <c r="G30" s="4">
        <f t="shared" si="4"/>
        <v>-1.7751479289940808E-2</v>
      </c>
      <c r="H30" s="2">
        <f t="shared" si="1"/>
        <v>-2.0340211346707771E-2</v>
      </c>
      <c r="I30" s="12">
        <f t="shared" si="6"/>
        <v>-1.7004501215185284E-4</v>
      </c>
    </row>
    <row r="31" spans="1:14">
      <c r="A31" s="1">
        <v>42660</v>
      </c>
      <c r="B31">
        <v>586</v>
      </c>
      <c r="C31" s="4">
        <f t="shared" si="2"/>
        <v>-1.7035775127768327E-3</v>
      </c>
      <c r="D31" s="4">
        <f t="shared" si="3"/>
        <v>3.7426819853779833E-6</v>
      </c>
      <c r="E31" s="4">
        <f t="shared" si="0"/>
        <v>-1.9346012471250977E-3</v>
      </c>
      <c r="F31">
        <v>72.25</v>
      </c>
      <c r="G31" s="4">
        <f t="shared" si="4"/>
        <v>-3.2797858099062993E-2</v>
      </c>
      <c r="H31" s="2">
        <f t="shared" si="1"/>
        <v>-3.5386590155829956E-2</v>
      </c>
      <c r="I31" s="12">
        <f t="shared" si="6"/>
        <v>6.8458941446973332E-5</v>
      </c>
    </row>
    <row r="32" spans="1:14">
      <c r="A32" s="1">
        <v>42661</v>
      </c>
      <c r="B32">
        <v>592.75</v>
      </c>
      <c r="C32" s="4">
        <f t="shared" si="2"/>
        <v>1.1518771331058053E-2</v>
      </c>
      <c r="D32" s="4">
        <f t="shared" si="3"/>
        <v>1.2741324580702761E-4</v>
      </c>
      <c r="E32" s="4">
        <f t="shared" si="0"/>
        <v>1.1287747596709788E-2</v>
      </c>
      <c r="F32">
        <v>72.8</v>
      </c>
      <c r="G32" s="4">
        <f t="shared" si="4"/>
        <v>7.6124567474047389E-3</v>
      </c>
      <c r="H32" s="2">
        <f t="shared" si="1"/>
        <v>5.0237246906377746E-3</v>
      </c>
      <c r="I32" s="12">
        <f t="shared" si="6"/>
        <v>5.6706536303278163E-5</v>
      </c>
    </row>
    <row r="33" spans="1:9">
      <c r="A33" s="1">
        <v>42662</v>
      </c>
      <c r="B33">
        <v>596.35</v>
      </c>
      <c r="C33" s="4">
        <f t="shared" si="2"/>
        <v>6.0733867566427069E-3</v>
      </c>
      <c r="D33" s="4">
        <f t="shared" si="3"/>
        <v>3.4133205684273446E-5</v>
      </c>
      <c r="E33" s="4">
        <f t="shared" si="0"/>
        <v>5.8423630222944421E-3</v>
      </c>
      <c r="F33">
        <v>76.3</v>
      </c>
      <c r="G33" s="4">
        <f t="shared" si="4"/>
        <v>4.8076923076923128E-2</v>
      </c>
      <c r="H33" s="2">
        <f t="shared" si="1"/>
        <v>4.5488191020156166E-2</v>
      </c>
      <c r="I33" s="12">
        <f t="shared" si="6"/>
        <v>2.6575852516722649E-4</v>
      </c>
    </row>
    <row r="34" spans="1:9">
      <c r="A34" s="1">
        <v>42663</v>
      </c>
      <c r="B34">
        <v>596.6</v>
      </c>
      <c r="C34" s="4">
        <f t="shared" si="2"/>
        <v>4.1921690282542556E-4</v>
      </c>
      <c r="D34" s="4">
        <f t="shared" si="3"/>
        <v>3.5416668661472896E-8</v>
      </c>
      <c r="E34" s="4">
        <f t="shared" si="0"/>
        <v>1.8819316847716044E-4</v>
      </c>
      <c r="F34">
        <v>78.3</v>
      </c>
      <c r="G34" s="4">
        <f t="shared" si="4"/>
        <v>2.6212319790301475E-2</v>
      </c>
      <c r="H34" s="2">
        <f t="shared" si="1"/>
        <v>2.3623587733534512E-2</v>
      </c>
      <c r="I34" s="12">
        <f t="shared" si="6"/>
        <v>4.4457978263720408E-6</v>
      </c>
    </row>
    <row r="35" spans="1:9">
      <c r="A35" s="1">
        <v>42664</v>
      </c>
      <c r="B35">
        <v>583.25</v>
      </c>
      <c r="C35" s="4">
        <f t="shared" si="2"/>
        <v>-2.2376801877304731E-2</v>
      </c>
      <c r="D35" s="4">
        <f t="shared" si="3"/>
        <v>5.1111377888691319E-4</v>
      </c>
      <c r="E35" s="4">
        <f t="shared" si="0"/>
        <v>-2.2607825611652997E-2</v>
      </c>
      <c r="F35">
        <v>80</v>
      </c>
      <c r="G35" s="4">
        <f t="shared" si="4"/>
        <v>2.1711366538952781E-2</v>
      </c>
      <c r="H35" s="2">
        <f t="shared" si="1"/>
        <v>1.9122634482185819E-2</v>
      </c>
      <c r="I35" s="12">
        <f t="shared" si="6"/>
        <v>-4.3232118560863929E-4</v>
      </c>
    </row>
    <row r="36" spans="1:9">
      <c r="A36" s="1">
        <v>42667</v>
      </c>
      <c r="B36">
        <v>584.70000000000005</v>
      </c>
      <c r="C36" s="4">
        <f t="shared" si="2"/>
        <v>2.4860694384913895E-3</v>
      </c>
      <c r="D36" s="4">
        <f t="shared" si="3"/>
        <v>5.0852311277743592E-6</v>
      </c>
      <c r="E36" s="4">
        <f t="shared" ref="E36:E67" si="7">C36-$M$7</f>
        <v>2.2550457041431242E-3</v>
      </c>
      <c r="F36">
        <v>76.8</v>
      </c>
      <c r="G36" s="4">
        <f t="shared" si="4"/>
        <v>-4.0000000000000036E-2</v>
      </c>
      <c r="H36" s="2">
        <f t="shared" ref="H36:H67" si="8">G36-$M$8</f>
        <v>-4.2588732056766998E-2</v>
      </c>
      <c r="I36" s="12">
        <f t="shared" si="6"/>
        <v>-9.603953726951499E-5</v>
      </c>
    </row>
    <row r="37" spans="1:9">
      <c r="A37" s="1">
        <v>42668</v>
      </c>
      <c r="B37">
        <v>584.5</v>
      </c>
      <c r="C37" s="4">
        <f t="shared" si="2"/>
        <v>-3.4205575508816644E-4</v>
      </c>
      <c r="D37" s="4">
        <f t="shared" si="3"/>
        <v>3.2842010121272112E-7</v>
      </c>
      <c r="E37" s="4">
        <f t="shared" si="7"/>
        <v>-5.7307948943643159E-4</v>
      </c>
      <c r="F37">
        <v>75.3</v>
      </c>
      <c r="G37" s="4">
        <f t="shared" si="4"/>
        <v>-1.953125E-2</v>
      </c>
      <c r="H37" s="2">
        <f t="shared" si="8"/>
        <v>-2.2119982056766962E-2</v>
      </c>
      <c r="I37" s="12">
        <f t="shared" si="6"/>
        <v>1.2676508023435038E-5</v>
      </c>
    </row>
    <row r="38" spans="1:9">
      <c r="A38" s="1">
        <v>42669</v>
      </c>
      <c r="B38">
        <v>577.65</v>
      </c>
      <c r="C38" s="4">
        <f t="shared" si="2"/>
        <v>-1.1719418306244678E-2</v>
      </c>
      <c r="D38" s="4">
        <f t="shared" si="3"/>
        <v>1.4281306496557121E-4</v>
      </c>
      <c r="E38" s="4">
        <f t="shared" si="7"/>
        <v>-1.1950442040592943E-2</v>
      </c>
      <c r="F38">
        <v>78.7</v>
      </c>
      <c r="G38" s="4">
        <f t="shared" si="4"/>
        <v>4.5152722443559279E-2</v>
      </c>
      <c r="H38" s="2">
        <f t="shared" si="8"/>
        <v>4.2563990386792316E-2</v>
      </c>
      <c r="I38" s="12">
        <f t="shared" si="6"/>
        <v>-5.0865850013371672E-4</v>
      </c>
    </row>
    <row r="39" spans="1:9">
      <c r="A39" s="1">
        <v>42670</v>
      </c>
      <c r="B39">
        <v>585.75</v>
      </c>
      <c r="C39" s="4">
        <f t="shared" si="2"/>
        <v>1.4022331861854198E-2</v>
      </c>
      <c r="D39" s="4">
        <f t="shared" si="3"/>
        <v>1.902001798678112E-4</v>
      </c>
      <c r="E39" s="4">
        <f t="shared" si="7"/>
        <v>1.3791308127505933E-2</v>
      </c>
      <c r="F39">
        <v>77.5</v>
      </c>
      <c r="G39" s="4">
        <f t="shared" si="4"/>
        <v>-1.5247776365946653E-2</v>
      </c>
      <c r="H39" s="2">
        <f t="shared" si="8"/>
        <v>-1.7836508422713615E-2</v>
      </c>
      <c r="I39" s="12">
        <f t="shared" si="6"/>
        <v>-2.4598878357649833E-4</v>
      </c>
    </row>
    <row r="40" spans="1:9">
      <c r="A40" s="1">
        <v>42671</v>
      </c>
      <c r="B40">
        <v>575.15</v>
      </c>
      <c r="C40" s="4">
        <f t="shared" si="2"/>
        <v>-1.8096457533077315E-2</v>
      </c>
      <c r="D40" s="4">
        <f t="shared" si="3"/>
        <v>3.3589656960783559E-4</v>
      </c>
      <c r="E40" s="4">
        <f t="shared" si="7"/>
        <v>-1.8327481267425581E-2</v>
      </c>
      <c r="F40">
        <v>76.2</v>
      </c>
      <c r="G40" s="4">
        <f t="shared" si="4"/>
        <v>-1.6774193548387051E-2</v>
      </c>
      <c r="H40" s="2">
        <f t="shared" si="8"/>
        <v>-1.9362925605154013E-2</v>
      </c>
      <c r="I40" s="12">
        <f t="shared" si="6"/>
        <v>3.5487365631101532E-4</v>
      </c>
    </row>
    <row r="41" spans="1:9">
      <c r="A41" s="1">
        <v>42673</v>
      </c>
      <c r="B41">
        <v>578.75</v>
      </c>
      <c r="C41" s="4">
        <f t="shared" si="2"/>
        <v>6.2592367208553767E-3</v>
      </c>
      <c r="D41" s="4">
        <f t="shared" si="3"/>
        <v>3.6339351810692997E-5</v>
      </c>
      <c r="E41" s="4">
        <f t="shared" si="7"/>
        <v>6.0282129865071119E-3</v>
      </c>
      <c r="F41">
        <v>76.8</v>
      </c>
      <c r="G41" s="4">
        <f t="shared" si="4"/>
        <v>7.8740157480314821E-3</v>
      </c>
      <c r="H41" s="2">
        <f t="shared" si="8"/>
        <v>5.2852836912645178E-3</v>
      </c>
      <c r="I41" s="12">
        <f t="shared" si="6"/>
        <v>3.186081578505501E-5</v>
      </c>
    </row>
    <row r="42" spans="1:9">
      <c r="A42" s="1">
        <v>42675</v>
      </c>
      <c r="B42">
        <v>571.75</v>
      </c>
      <c r="C42" s="4">
        <f t="shared" si="2"/>
        <v>-1.2095032397408167E-2</v>
      </c>
      <c r="D42" s="4">
        <f t="shared" si="3"/>
        <v>1.5193165976321035E-4</v>
      </c>
      <c r="E42" s="4">
        <f t="shared" si="7"/>
        <v>-1.2326056131756432E-2</v>
      </c>
      <c r="F42">
        <v>76.599999999999994</v>
      </c>
      <c r="G42" s="4">
        <f t="shared" si="4"/>
        <v>-2.6041666666667407E-3</v>
      </c>
      <c r="H42" s="2">
        <f t="shared" si="8"/>
        <v>-5.1928987234337049E-3</v>
      </c>
      <c r="I42" s="12">
        <f t="shared" si="6"/>
        <v>6.4007961151570171E-5</v>
      </c>
    </row>
    <row r="43" spans="1:9">
      <c r="A43" s="1">
        <v>42676</v>
      </c>
      <c r="B43">
        <v>560.1</v>
      </c>
      <c r="C43" s="4">
        <f t="shared" si="2"/>
        <v>-2.0376038478355896E-2</v>
      </c>
      <c r="D43" s="4">
        <f t="shared" si="3"/>
        <v>4.2465101303825977E-4</v>
      </c>
      <c r="E43" s="4">
        <f t="shared" si="7"/>
        <v>-2.0607062212704162E-2</v>
      </c>
      <c r="F43">
        <v>74.3</v>
      </c>
      <c r="G43" s="4">
        <f t="shared" si="4"/>
        <v>-3.0026109660574396E-2</v>
      </c>
      <c r="H43" s="2">
        <f t="shared" si="8"/>
        <v>-3.2614841717341359E-2</v>
      </c>
      <c r="I43" s="12">
        <f t="shared" si="6"/>
        <v>6.720960723267524E-4</v>
      </c>
    </row>
    <row r="44" spans="1:9">
      <c r="A44" s="1">
        <v>42677</v>
      </c>
      <c r="B44">
        <v>560</v>
      </c>
      <c r="C44" s="4">
        <f t="shared" si="2"/>
        <v>-1.7853954650959292E-4</v>
      </c>
      <c r="D44" s="4">
        <f t="shared" si="3"/>
        <v>1.6774208102705272E-7</v>
      </c>
      <c r="E44" s="4">
        <f t="shared" si="7"/>
        <v>-4.0956328085785807E-4</v>
      </c>
      <c r="F44">
        <v>73.55</v>
      </c>
      <c r="G44" s="4">
        <f t="shared" si="4"/>
        <v>-1.0094212651413192E-2</v>
      </c>
      <c r="H44" s="2">
        <f t="shared" si="8"/>
        <v>-1.2682944708180157E-2</v>
      </c>
      <c r="I44" s="12">
        <f t="shared" si="6"/>
        <v>5.194468445621074E-6</v>
      </c>
    </row>
    <row r="45" spans="1:9">
      <c r="A45" s="1">
        <v>42678</v>
      </c>
      <c r="B45">
        <v>544.70000000000005</v>
      </c>
      <c r="C45" s="4">
        <f t="shared" si="2"/>
        <v>-2.7321428571428497E-2</v>
      </c>
      <c r="D45" s="4">
        <f t="shared" si="3"/>
        <v>7.5913762806210331E-4</v>
      </c>
      <c r="E45" s="4">
        <f t="shared" si="7"/>
        <v>-2.7552452305776763E-2</v>
      </c>
      <c r="F45">
        <v>72.150000000000006</v>
      </c>
      <c r="G45" s="4">
        <f t="shared" si="4"/>
        <v>-1.903467029231809E-2</v>
      </c>
      <c r="H45" s="2">
        <f t="shared" si="8"/>
        <v>-2.1623402349085052E-2</v>
      </c>
      <c r="I45" s="12">
        <f t="shared" si="6"/>
        <v>5.9577776191178716E-4</v>
      </c>
    </row>
    <row r="46" spans="1:9">
      <c r="A46" s="1">
        <v>42681</v>
      </c>
      <c r="B46">
        <v>545.75</v>
      </c>
      <c r="C46" s="4">
        <f t="shared" si="2"/>
        <v>1.9276666054708347E-3</v>
      </c>
      <c r="D46" s="4">
        <f t="shared" si="3"/>
        <v>2.8785970321310365E-6</v>
      </c>
      <c r="E46" s="4">
        <f t="shared" si="7"/>
        <v>1.6966428711225696E-3</v>
      </c>
      <c r="F46">
        <v>73.2</v>
      </c>
      <c r="G46" s="4">
        <f t="shared" si="4"/>
        <v>1.4553014553014609E-2</v>
      </c>
      <c r="H46" s="2">
        <f t="shared" si="8"/>
        <v>1.1964282496247645E-2</v>
      </c>
      <c r="I46" s="12">
        <f t="shared" si="6"/>
        <v>2.029911460535511E-5</v>
      </c>
    </row>
    <row r="47" spans="1:9">
      <c r="A47" s="1">
        <v>42682</v>
      </c>
      <c r="B47">
        <v>535.29999999999995</v>
      </c>
      <c r="C47" s="4">
        <f t="shared" si="2"/>
        <v>-1.9147961520842971E-2</v>
      </c>
      <c r="D47" s="4">
        <f t="shared" si="3"/>
        <v>3.7554506952091937E-4</v>
      </c>
      <c r="E47" s="4">
        <f t="shared" si="7"/>
        <v>-1.9378985255191238E-2</v>
      </c>
      <c r="F47">
        <v>73</v>
      </c>
      <c r="G47" s="4">
        <f t="shared" si="4"/>
        <v>-2.732240437158473E-3</v>
      </c>
      <c r="H47" s="2">
        <f t="shared" si="8"/>
        <v>-5.3209724939254372E-3</v>
      </c>
      <c r="I47" s="12">
        <f t="shared" si="6"/>
        <v>1.0311504750305919E-4</v>
      </c>
    </row>
    <row r="48" spans="1:9">
      <c r="A48" s="1">
        <v>42683</v>
      </c>
      <c r="B48">
        <v>526.29999999999995</v>
      </c>
      <c r="C48" s="4">
        <f t="shared" si="2"/>
        <v>-1.6813002054922421E-2</v>
      </c>
      <c r="D48" s="4">
        <f t="shared" si="3"/>
        <v>2.9049881510532431E-4</v>
      </c>
      <c r="E48" s="4">
        <f t="shared" si="7"/>
        <v>-1.7044025789270688E-2</v>
      </c>
      <c r="F48">
        <v>72.3</v>
      </c>
      <c r="G48" s="4">
        <f t="shared" si="4"/>
        <v>-9.5890410958904271E-3</v>
      </c>
      <c r="H48" s="2">
        <f t="shared" si="8"/>
        <v>-1.2177773152657391E-2</v>
      </c>
      <c r="I48" s="12">
        <f t="shared" si="6"/>
        <v>2.0755827966978079E-4</v>
      </c>
    </row>
    <row r="49" spans="1:9">
      <c r="A49" s="1">
        <v>42684</v>
      </c>
      <c r="B49">
        <v>563.70000000000005</v>
      </c>
      <c r="C49" s="4">
        <f t="shared" si="2"/>
        <v>7.1062131863956157E-2</v>
      </c>
      <c r="D49" s="4">
        <f t="shared" si="3"/>
        <v>5.017045878868206E-3</v>
      </c>
      <c r="E49" s="4">
        <f t="shared" si="7"/>
        <v>7.0831108129607898E-2</v>
      </c>
      <c r="F49">
        <v>73.05</v>
      </c>
      <c r="G49" s="4">
        <f t="shared" si="4"/>
        <v>1.0373443983402453E-2</v>
      </c>
      <c r="H49" s="2">
        <f t="shared" si="8"/>
        <v>7.7847119266354885E-3</v>
      </c>
      <c r="I49" s="12">
        <f t="shared" si="6"/>
        <v>5.513997722333665E-4</v>
      </c>
    </row>
    <row r="50" spans="1:9">
      <c r="A50" s="1">
        <v>42685</v>
      </c>
      <c r="B50">
        <v>547.95000000000005</v>
      </c>
      <c r="C50" s="4">
        <f t="shared" si="2"/>
        <v>-2.7940393826503485E-2</v>
      </c>
      <c r="D50" s="4">
        <f t="shared" si="3"/>
        <v>7.9362876738786647E-4</v>
      </c>
      <c r="E50" s="4">
        <f t="shared" si="7"/>
        <v>-2.8171417560851751E-2</v>
      </c>
      <c r="F50">
        <v>69.95</v>
      </c>
      <c r="G50" s="4">
        <f t="shared" si="4"/>
        <v>-4.2436687200547496E-2</v>
      </c>
      <c r="H50" s="2">
        <f t="shared" si="8"/>
        <v>-4.5025419257314458E-2</v>
      </c>
      <c r="I50" s="12">
        <f t="shared" si="6"/>
        <v>1.2684298867502212E-3</v>
      </c>
    </row>
    <row r="51" spans="1:9">
      <c r="A51" s="1">
        <v>42689</v>
      </c>
      <c r="B51">
        <v>552.4</v>
      </c>
      <c r="C51" s="4">
        <f t="shared" si="2"/>
        <v>8.121178939684226E-3</v>
      </c>
      <c r="D51" s="4">
        <f t="shared" si="3"/>
        <v>6.2254549164290164E-5</v>
      </c>
      <c r="E51" s="4">
        <f t="shared" si="7"/>
        <v>7.8901552053359612E-3</v>
      </c>
      <c r="F51">
        <v>71.349999999999994</v>
      </c>
      <c r="G51" s="4">
        <f t="shared" si="4"/>
        <v>2.0014295925661063E-2</v>
      </c>
      <c r="H51" s="2">
        <f t="shared" si="8"/>
        <v>1.7425563868894101E-2</v>
      </c>
      <c r="I51" s="12">
        <f t="shared" si="6"/>
        <v>1.3749040346606903E-4</v>
      </c>
    </row>
    <row r="52" spans="1:9">
      <c r="A52" s="1">
        <v>42690</v>
      </c>
      <c r="B52">
        <v>538.15</v>
      </c>
      <c r="C52" s="4">
        <f t="shared" si="2"/>
        <v>-2.5796524257784226E-2</v>
      </c>
      <c r="D52" s="4">
        <f t="shared" si="3"/>
        <v>6.7743325448276013E-4</v>
      </c>
      <c r="E52" s="4">
        <f t="shared" si="7"/>
        <v>-2.6027547992132492E-2</v>
      </c>
      <c r="F52">
        <v>70.55</v>
      </c>
      <c r="G52" s="4">
        <f t="shared" si="4"/>
        <v>-1.1212333566923527E-2</v>
      </c>
      <c r="H52" s="2">
        <f t="shared" si="8"/>
        <v>-1.3801065623690491E-2</v>
      </c>
      <c r="I52" s="12">
        <f t="shared" si="6"/>
        <v>3.5920789786317422E-4</v>
      </c>
    </row>
    <row r="53" spans="1:9">
      <c r="A53" s="1">
        <v>42691</v>
      </c>
      <c r="B53">
        <v>545.70000000000005</v>
      </c>
      <c r="C53" s="4">
        <f t="shared" si="2"/>
        <v>1.4029545665706689E-2</v>
      </c>
      <c r="D53" s="4">
        <f t="shared" si="3"/>
        <v>1.9039920749017939E-4</v>
      </c>
      <c r="E53" s="4">
        <f t="shared" si="7"/>
        <v>1.3798521931358424E-2</v>
      </c>
      <c r="F53">
        <v>69.95</v>
      </c>
      <c r="G53" s="4">
        <f t="shared" si="4"/>
        <v>-8.5046066619418603E-3</v>
      </c>
      <c r="H53" s="2">
        <f t="shared" si="8"/>
        <v>-1.1093338718708825E-2</v>
      </c>
      <c r="I53" s="12">
        <f t="shared" si="6"/>
        <v>-1.5307167760209128E-4</v>
      </c>
    </row>
    <row r="54" spans="1:9">
      <c r="A54" s="1">
        <v>42692</v>
      </c>
      <c r="B54">
        <v>550.95000000000005</v>
      </c>
      <c r="C54" s="4">
        <f t="shared" si="2"/>
        <v>9.6206706981858403E-3</v>
      </c>
      <c r="D54" s="4">
        <f t="shared" si="3"/>
        <v>8.8165470105504201E-5</v>
      </c>
      <c r="E54" s="4">
        <f t="shared" si="7"/>
        <v>9.3896469638375755E-3</v>
      </c>
      <c r="F54">
        <v>71.099999999999994</v>
      </c>
      <c r="G54" s="4">
        <f t="shared" si="4"/>
        <v>1.6440314510364429E-2</v>
      </c>
      <c r="H54" s="2">
        <f t="shared" si="8"/>
        <v>1.3851582453597465E-2</v>
      </c>
      <c r="I54" s="12">
        <f t="shared" si="6"/>
        <v>1.3006146912976726E-4</v>
      </c>
    </row>
    <row r="55" spans="1:9">
      <c r="A55" s="1">
        <v>42695</v>
      </c>
      <c r="B55">
        <v>545.1</v>
      </c>
      <c r="C55" s="4">
        <f t="shared" si="2"/>
        <v>-1.0618023414103006E-2</v>
      </c>
      <c r="D55" s="4">
        <f t="shared" si="3"/>
        <v>1.1770182402931865E-4</v>
      </c>
      <c r="E55" s="4">
        <f t="shared" si="7"/>
        <v>-1.0849047148451271E-2</v>
      </c>
      <c r="F55">
        <v>71.099999999999994</v>
      </c>
      <c r="G55" s="4">
        <f t="shared" si="4"/>
        <v>0</v>
      </c>
      <c r="H55" s="2">
        <f t="shared" si="8"/>
        <v>-2.5887320567669642E-3</v>
      </c>
      <c r="I55" s="12">
        <f t="shared" si="6"/>
        <v>2.8085276138572027E-5</v>
      </c>
    </row>
    <row r="56" spans="1:9">
      <c r="A56" s="1">
        <v>42696</v>
      </c>
      <c r="B56">
        <v>550.5</v>
      </c>
      <c r="C56" s="4">
        <f t="shared" si="2"/>
        <v>9.9064391854704059E-3</v>
      </c>
      <c r="D56" s="4">
        <f t="shared" si="3"/>
        <v>9.3613664151813067E-5</v>
      </c>
      <c r="E56" s="4">
        <f t="shared" si="7"/>
        <v>9.6754154511221411E-3</v>
      </c>
      <c r="F56">
        <v>70.95</v>
      </c>
      <c r="G56" s="4">
        <f t="shared" si="4"/>
        <v>-2.1097046413500742E-3</v>
      </c>
      <c r="H56" s="2">
        <f t="shared" si="8"/>
        <v>-4.6984366981170384E-3</v>
      </c>
      <c r="I56" s="12">
        <f t="shared" si="6"/>
        <v>-4.545932702508089E-5</v>
      </c>
    </row>
    <row r="57" spans="1:9">
      <c r="A57" s="1">
        <v>42697</v>
      </c>
      <c r="B57">
        <v>552.79999999999995</v>
      </c>
      <c r="C57" s="4">
        <f t="shared" si="2"/>
        <v>4.1780199818346464E-3</v>
      </c>
      <c r="D57" s="4">
        <f t="shared" si="3"/>
        <v>1.5578779377671578E-5</v>
      </c>
      <c r="E57" s="4">
        <f t="shared" si="7"/>
        <v>3.9469962474863816E-3</v>
      </c>
      <c r="F57">
        <v>72.900000000000006</v>
      </c>
      <c r="G57" s="4">
        <f t="shared" si="4"/>
        <v>2.748414376321362E-2</v>
      </c>
      <c r="H57" s="2">
        <f t="shared" si="8"/>
        <v>2.4895411706446657E-2</v>
      </c>
      <c r="I57" s="12">
        <f t="shared" si="6"/>
        <v>9.8262096584973487E-5</v>
      </c>
    </row>
    <row r="58" spans="1:9">
      <c r="A58" s="1">
        <v>42698</v>
      </c>
      <c r="B58">
        <v>553.65</v>
      </c>
      <c r="C58" s="4">
        <f t="shared" si="2"/>
        <v>1.5376266280753281E-3</v>
      </c>
      <c r="D58" s="4">
        <f t="shared" si="3"/>
        <v>1.7072111218959348E-6</v>
      </c>
      <c r="E58" s="4">
        <f t="shared" si="7"/>
        <v>1.3066028937270631E-3</v>
      </c>
      <c r="F58">
        <v>71.45</v>
      </c>
      <c r="G58" s="4">
        <f t="shared" si="4"/>
        <v>-1.9890260631001411E-2</v>
      </c>
      <c r="H58" s="2">
        <f t="shared" si="8"/>
        <v>-2.2478992687768373E-2</v>
      </c>
      <c r="I58" s="12">
        <f t="shared" si="6"/>
        <v>-2.9371116893907647E-5</v>
      </c>
    </row>
    <row r="59" spans="1:9">
      <c r="A59" s="1">
        <v>42699</v>
      </c>
      <c r="B59">
        <v>565.04999999999995</v>
      </c>
      <c r="C59" s="4">
        <f t="shared" si="2"/>
        <v>2.0590625846653943E-2</v>
      </c>
      <c r="D59" s="4">
        <f t="shared" si="3"/>
        <v>4.1451339817140175E-4</v>
      </c>
      <c r="E59" s="4">
        <f t="shared" si="7"/>
        <v>2.0359602112305676E-2</v>
      </c>
      <c r="F59">
        <v>73.650000000000006</v>
      </c>
      <c r="G59" s="4">
        <f t="shared" si="4"/>
        <v>3.0790762771168767E-2</v>
      </c>
      <c r="H59" s="2">
        <f t="shared" si="8"/>
        <v>2.8202030714401805E-2</v>
      </c>
      <c r="I59" s="12">
        <f t="shared" si="6"/>
        <v>5.7418212410424458E-4</v>
      </c>
    </row>
    <row r="60" spans="1:9">
      <c r="A60" s="1">
        <v>42702</v>
      </c>
      <c r="B60">
        <v>570.54999999999995</v>
      </c>
      <c r="C60" s="4">
        <f t="shared" si="2"/>
        <v>9.7336518892132684E-3</v>
      </c>
      <c r="D60" s="4">
        <f t="shared" si="3"/>
        <v>9.0299941849633059E-5</v>
      </c>
      <c r="E60" s="4">
        <f t="shared" si="7"/>
        <v>9.5026281548650036E-3</v>
      </c>
      <c r="F60">
        <v>75.8</v>
      </c>
      <c r="G60" s="4">
        <f t="shared" si="4"/>
        <v>2.9192124915139006E-2</v>
      </c>
      <c r="H60" s="2">
        <f t="shared" si="8"/>
        <v>2.6603392858372044E-2</v>
      </c>
      <c r="I60" s="12">
        <f t="shared" si="6"/>
        <v>2.5280214999090077E-4</v>
      </c>
    </row>
    <row r="61" spans="1:9">
      <c r="A61" s="1">
        <v>42703</v>
      </c>
      <c r="B61">
        <v>569.15</v>
      </c>
      <c r="C61" s="4">
        <f t="shared" si="2"/>
        <v>-2.4537726754885192E-3</v>
      </c>
      <c r="D61" s="4">
        <f t="shared" si="3"/>
        <v>7.2081317622724874E-6</v>
      </c>
      <c r="E61" s="4">
        <f t="shared" si="7"/>
        <v>-2.6847964098367844E-3</v>
      </c>
      <c r="F61">
        <v>79.25</v>
      </c>
      <c r="G61" s="4">
        <f t="shared" si="4"/>
        <v>4.5514511873350871E-2</v>
      </c>
      <c r="H61" s="2">
        <f t="shared" si="8"/>
        <v>4.2925779816583909E-2</v>
      </c>
      <c r="I61" s="12">
        <f t="shared" si="6"/>
        <v>-1.1524697954100879E-4</v>
      </c>
    </row>
    <row r="62" spans="1:9">
      <c r="A62" s="1">
        <v>42704</v>
      </c>
      <c r="B62">
        <v>566.6</v>
      </c>
      <c r="C62" s="4">
        <f t="shared" si="2"/>
        <v>-4.4803654572607154E-3</v>
      </c>
      <c r="D62" s="4">
        <f t="shared" si="3"/>
        <v>2.2197188114809921E-5</v>
      </c>
      <c r="E62" s="4">
        <f t="shared" si="7"/>
        <v>-4.7113891916089803E-3</v>
      </c>
      <c r="F62">
        <v>77.45</v>
      </c>
      <c r="G62" s="4">
        <f t="shared" si="4"/>
        <v>-2.2712933753943232E-2</v>
      </c>
      <c r="H62" s="2">
        <f t="shared" si="8"/>
        <v>-2.5301665810710194E-2</v>
      </c>
      <c r="I62" s="12">
        <f t="shared" si="6"/>
        <v>1.1920599483028248E-4</v>
      </c>
    </row>
    <row r="63" spans="1:9">
      <c r="A63" s="1">
        <v>42705</v>
      </c>
      <c r="B63">
        <v>568.20000000000005</v>
      </c>
      <c r="C63" s="4">
        <f t="shared" si="2"/>
        <v>2.8238616307800779E-3</v>
      </c>
      <c r="D63" s="4">
        <f t="shared" si="3"/>
        <v>6.7228083571729471E-6</v>
      </c>
      <c r="E63" s="4">
        <f t="shared" si="7"/>
        <v>2.5928378964318126E-3</v>
      </c>
      <c r="F63">
        <v>72.8</v>
      </c>
      <c r="G63" s="4">
        <f t="shared" si="4"/>
        <v>-6.0038734667527516E-2</v>
      </c>
      <c r="H63" s="2">
        <f t="shared" si="8"/>
        <v>-6.2627466724294478E-2</v>
      </c>
      <c r="I63" s="12">
        <f t="shared" si="6"/>
        <v>-1.6238286908027303E-4</v>
      </c>
    </row>
    <row r="64" spans="1:9">
      <c r="A64" s="1">
        <v>42706</v>
      </c>
      <c r="B64">
        <v>571.20000000000005</v>
      </c>
      <c r="C64" s="4">
        <f t="shared" si="2"/>
        <v>5.2798310454065245E-3</v>
      </c>
      <c r="D64" s="4">
        <f t="shared" si="3"/>
        <v>2.5490455264195336E-5</v>
      </c>
      <c r="E64" s="4">
        <f t="shared" si="7"/>
        <v>5.0488073110582597E-3</v>
      </c>
      <c r="F64">
        <v>73.45</v>
      </c>
      <c r="G64" s="4">
        <f t="shared" si="4"/>
        <v>8.9285714285713969E-3</v>
      </c>
      <c r="H64" s="2">
        <f t="shared" si="8"/>
        <v>6.3398393718044326E-3</v>
      </c>
      <c r="I64" s="12">
        <f t="shared" si="6"/>
        <v>3.2008627371301227E-5</v>
      </c>
    </row>
    <row r="65" spans="1:9">
      <c r="A65" s="1">
        <v>42709</v>
      </c>
      <c r="B65">
        <v>573</v>
      </c>
      <c r="C65" s="4">
        <f t="shared" si="2"/>
        <v>3.1512605042016695E-3</v>
      </c>
      <c r="D65" s="4">
        <f t="shared" si="3"/>
        <v>8.5277827920038448E-6</v>
      </c>
      <c r="E65" s="4">
        <f t="shared" si="7"/>
        <v>2.9202367698534042E-3</v>
      </c>
      <c r="F65">
        <v>72.650000000000006</v>
      </c>
      <c r="G65" s="4">
        <f t="shared" si="4"/>
        <v>-1.0891763104152408E-2</v>
      </c>
      <c r="H65" s="2">
        <f t="shared" si="8"/>
        <v>-1.3480495160919372E-2</v>
      </c>
      <c r="I65" s="12">
        <f t="shared" si="6"/>
        <v>-3.9366237644747633E-5</v>
      </c>
    </row>
    <row r="66" spans="1:9">
      <c r="A66" s="1">
        <v>42710</v>
      </c>
      <c r="B66">
        <v>574.85</v>
      </c>
      <c r="C66" s="4">
        <f t="shared" si="2"/>
        <v>3.2286212914485191E-3</v>
      </c>
      <c r="D66" s="4">
        <f t="shared" si="3"/>
        <v>8.9855911143334097E-6</v>
      </c>
      <c r="E66" s="4">
        <f t="shared" si="7"/>
        <v>2.9975975571002538E-3</v>
      </c>
      <c r="F66">
        <v>74.400000000000006</v>
      </c>
      <c r="G66" s="4">
        <f t="shared" si="4"/>
        <v>2.4088093599449412E-2</v>
      </c>
      <c r="H66" s="2">
        <f t="shared" si="8"/>
        <v>2.1499361542682449E-2</v>
      </c>
      <c r="I66" s="12">
        <f t="shared" si="6"/>
        <v>6.444643363956005E-5</v>
      </c>
    </row>
    <row r="67" spans="1:9">
      <c r="A67" s="1">
        <v>42711</v>
      </c>
      <c r="B67">
        <v>570.85</v>
      </c>
      <c r="C67" s="4">
        <f t="shared" si="2"/>
        <v>-6.9583369574671705E-3</v>
      </c>
      <c r="D67" s="4">
        <f t="shared" si="3"/>
        <v>5.1686907157020915E-5</v>
      </c>
      <c r="E67" s="4">
        <f t="shared" si="7"/>
        <v>-7.1893606918154353E-3</v>
      </c>
      <c r="F67">
        <v>75.45</v>
      </c>
      <c r="G67" s="4">
        <f t="shared" si="4"/>
        <v>1.4112903225806495E-2</v>
      </c>
      <c r="H67" s="2">
        <f t="shared" si="8"/>
        <v>1.152417116903953E-2</v>
      </c>
      <c r="I67" s="12">
        <f t="shared" si="6"/>
        <v>-8.2851423208445539E-5</v>
      </c>
    </row>
    <row r="68" spans="1:9">
      <c r="A68" s="1">
        <v>42712</v>
      </c>
      <c r="B68">
        <v>582.75</v>
      </c>
      <c r="C68" s="4">
        <f t="shared" si="2"/>
        <v>2.0846106683016563E-2</v>
      </c>
      <c r="D68" s="4">
        <f t="shared" si="3"/>
        <v>4.2498164498047436E-4</v>
      </c>
      <c r="E68" s="4">
        <f t="shared" ref="E68:E99" si="9">C68-$M$7</f>
        <v>2.0615082948668297E-2</v>
      </c>
      <c r="F68">
        <v>76.650000000000006</v>
      </c>
      <c r="G68" s="4">
        <f t="shared" si="4"/>
        <v>1.5904572564612307E-2</v>
      </c>
      <c r="H68" s="2">
        <f t="shared" ref="H68:H99" si="10">G68-$M$8</f>
        <v>1.3315840507845343E-2</v>
      </c>
      <c r="I68" s="12">
        <f t="shared" si="6"/>
        <v>2.7450715660046914E-4</v>
      </c>
    </row>
    <row r="69" spans="1:9">
      <c r="A69" s="1">
        <v>42713</v>
      </c>
      <c r="B69">
        <v>578.9</v>
      </c>
      <c r="C69" s="4">
        <f t="shared" ref="C69:C129" si="11">B69/B68-1</f>
        <v>-6.6066066066066131E-3</v>
      </c>
      <c r="D69" s="4">
        <f t="shared" ref="D69:D129" si="12">(C69-$M$7)^2</f>
        <v>4.6753188679546722E-5</v>
      </c>
      <c r="E69" s="4">
        <f t="shared" si="9"/>
        <v>-6.837630340954878E-3</v>
      </c>
      <c r="F69">
        <v>76.8</v>
      </c>
      <c r="G69" s="4">
        <f t="shared" ref="G69:G129" si="13">F69/F68-1</f>
        <v>1.9569471624265589E-3</v>
      </c>
      <c r="H69" s="2">
        <f t="shared" si="10"/>
        <v>-6.3178489434040537E-4</v>
      </c>
      <c r="I69" s="12">
        <f t="shared" si="6"/>
        <v>4.3199115624989271E-6</v>
      </c>
    </row>
    <row r="70" spans="1:9">
      <c r="A70" s="1">
        <v>42716</v>
      </c>
      <c r="B70">
        <v>574.79999999999995</v>
      </c>
      <c r="C70" s="4">
        <f t="shared" si="11"/>
        <v>-7.0823976507169428E-3</v>
      </c>
      <c r="D70" s="4">
        <f t="shared" si="12"/>
        <v>5.34861323555291E-5</v>
      </c>
      <c r="E70" s="4">
        <f t="shared" si="9"/>
        <v>-7.3134213850652077E-3</v>
      </c>
      <c r="F70">
        <v>75.599999999999994</v>
      </c>
      <c r="G70" s="4">
        <f t="shared" si="13"/>
        <v>-1.5625E-2</v>
      </c>
      <c r="H70" s="2">
        <f t="shared" si="10"/>
        <v>-1.8213732056766962E-2</v>
      </c>
      <c r="I70" s="12">
        <f t="shared" si="6"/>
        <v>1.3320469752580721E-4</v>
      </c>
    </row>
    <row r="71" spans="1:9">
      <c r="A71" s="1">
        <v>42717</v>
      </c>
      <c r="B71">
        <v>578.85</v>
      </c>
      <c r="C71" s="4">
        <f t="shared" si="11"/>
        <v>7.0459290187891988E-3</v>
      </c>
      <c r="D71" s="4">
        <f t="shared" si="12"/>
        <v>4.6442934035900965E-5</v>
      </c>
      <c r="E71" s="4">
        <f t="shared" si="9"/>
        <v>6.8149052844409339E-3</v>
      </c>
      <c r="F71">
        <v>77.05</v>
      </c>
      <c r="G71" s="4">
        <f t="shared" si="13"/>
        <v>1.9179894179894186E-2</v>
      </c>
      <c r="H71" s="2">
        <f t="shared" si="10"/>
        <v>1.6591162123127223E-2</v>
      </c>
      <c r="I71" s="12">
        <f t="shared" si="6"/>
        <v>1.1306719842791598E-4</v>
      </c>
    </row>
    <row r="72" spans="1:9">
      <c r="A72" s="1">
        <v>42718</v>
      </c>
      <c r="B72">
        <v>568</v>
      </c>
      <c r="C72" s="4">
        <f t="shared" si="11"/>
        <v>-1.8744061501252518E-2</v>
      </c>
      <c r="D72" s="4">
        <f t="shared" si="12"/>
        <v>3.6005385969831486E-4</v>
      </c>
      <c r="E72" s="4">
        <f t="shared" si="9"/>
        <v>-1.8975085235600785E-2</v>
      </c>
      <c r="F72">
        <v>77.150000000000006</v>
      </c>
      <c r="G72" s="4">
        <f t="shared" si="13"/>
        <v>1.2978585334200154E-3</v>
      </c>
      <c r="H72" s="2">
        <f t="shared" si="10"/>
        <v>-1.2908735233469488E-3</v>
      </c>
      <c r="I72" s="12">
        <f t="shared" si="6"/>
        <v>2.4494435133888651E-5</v>
      </c>
    </row>
    <row r="73" spans="1:9">
      <c r="A73" s="1">
        <v>42719</v>
      </c>
      <c r="B73">
        <v>563.15</v>
      </c>
      <c r="C73" s="4">
        <f t="shared" si="11"/>
        <v>-8.5387323943661997E-3</v>
      </c>
      <c r="D73" s="4">
        <f t="shared" si="12"/>
        <v>7.6908622557124914E-5</v>
      </c>
      <c r="E73" s="4">
        <f t="shared" si="9"/>
        <v>-8.7697561287144645E-3</v>
      </c>
      <c r="F73">
        <v>76.95</v>
      </c>
      <c r="G73" s="4">
        <f t="shared" si="13"/>
        <v>-2.5923525599481634E-3</v>
      </c>
      <c r="H73" s="2">
        <f t="shared" si="10"/>
        <v>-5.1810846167151276E-3</v>
      </c>
      <c r="I73" s="12">
        <f t="shared" si="6"/>
        <v>4.5436848570825725E-5</v>
      </c>
    </row>
    <row r="74" spans="1:9">
      <c r="A74" s="1">
        <v>42720</v>
      </c>
      <c r="B74">
        <v>566.20000000000005</v>
      </c>
      <c r="C74" s="4">
        <f t="shared" si="11"/>
        <v>5.4159637751931555E-3</v>
      </c>
      <c r="D74" s="4">
        <f t="shared" si="12"/>
        <v>2.6883603227156618E-5</v>
      </c>
      <c r="E74" s="4">
        <f t="shared" si="9"/>
        <v>5.1849400408448907E-3</v>
      </c>
      <c r="F74">
        <v>76.2</v>
      </c>
      <c r="G74" s="4">
        <f t="shared" si="13"/>
        <v>-9.74658869395717E-3</v>
      </c>
      <c r="H74" s="2">
        <f t="shared" si="10"/>
        <v>-1.2335320750724134E-2</v>
      </c>
      <c r="I74" s="12">
        <f t="shared" si="6"/>
        <v>-6.3957898477094425E-5</v>
      </c>
    </row>
    <row r="75" spans="1:9">
      <c r="A75" s="1">
        <v>42723</v>
      </c>
      <c r="B75">
        <v>569.15</v>
      </c>
      <c r="C75" s="4">
        <f t="shared" si="11"/>
        <v>5.2101730837159632E-3</v>
      </c>
      <c r="D75" s="4">
        <f t="shared" si="12"/>
        <v>2.4791928243308773E-5</v>
      </c>
      <c r="E75" s="4">
        <f t="shared" si="9"/>
        <v>4.9791493493676984E-3</v>
      </c>
      <c r="F75">
        <v>76.400000000000006</v>
      </c>
      <c r="G75" s="4">
        <f t="shared" si="13"/>
        <v>2.624671916010568E-3</v>
      </c>
      <c r="H75" s="2">
        <f t="shared" si="10"/>
        <v>3.5939859243603808E-5</v>
      </c>
      <c r="I75" s="12">
        <f t="shared" si="6"/>
        <v>1.7894992676915657E-7</v>
      </c>
    </row>
    <row r="76" spans="1:9">
      <c r="A76" s="1">
        <v>42724</v>
      </c>
      <c r="B76">
        <v>563.1</v>
      </c>
      <c r="C76" s="4">
        <f t="shared" si="11"/>
        <v>-1.0629886673108935E-2</v>
      </c>
      <c r="D76" s="4">
        <f t="shared" si="12"/>
        <v>1.1795937487881212E-4</v>
      </c>
      <c r="E76" s="4">
        <f t="shared" si="9"/>
        <v>-1.08609104074572E-2</v>
      </c>
      <c r="F76">
        <v>73.25</v>
      </c>
      <c r="G76" s="4">
        <f t="shared" si="13"/>
        <v>-4.123036649214662E-2</v>
      </c>
      <c r="H76" s="2">
        <f t="shared" si="10"/>
        <v>-4.3819098548913582E-2</v>
      </c>
      <c r="I76" s="12">
        <f t="shared" si="6"/>
        <v>4.7591530347528818E-4</v>
      </c>
    </row>
    <row r="77" spans="1:9">
      <c r="A77" s="1">
        <v>42725</v>
      </c>
      <c r="B77">
        <v>562.79999999999995</v>
      </c>
      <c r="C77" s="4">
        <f t="shared" si="11"/>
        <v>-5.3276505061283785E-4</v>
      </c>
      <c r="D77" s="4">
        <f t="shared" si="12"/>
        <v>5.8337330803235809E-7</v>
      </c>
      <c r="E77" s="4">
        <f t="shared" si="9"/>
        <v>-7.6378878496110301E-4</v>
      </c>
      <c r="F77">
        <v>72.75</v>
      </c>
      <c r="G77" s="4">
        <f t="shared" si="13"/>
        <v>-6.8259385665528916E-3</v>
      </c>
      <c r="H77" s="2">
        <f t="shared" si="10"/>
        <v>-9.4146706233198558E-3</v>
      </c>
      <c r="I77" s="12">
        <f t="shared" si="6"/>
        <v>7.1908198361944629E-6</v>
      </c>
    </row>
    <row r="78" spans="1:9">
      <c r="A78" s="1">
        <v>42726</v>
      </c>
      <c r="B78">
        <v>561.4</v>
      </c>
      <c r="C78" s="4">
        <f t="shared" si="11"/>
        <v>-2.4875621890546595E-3</v>
      </c>
      <c r="D78" s="4">
        <f t="shared" si="12"/>
        <v>7.390709422924533E-6</v>
      </c>
      <c r="E78" s="4">
        <f t="shared" si="9"/>
        <v>-2.7185859234029248E-3</v>
      </c>
      <c r="F78">
        <v>71.5</v>
      </c>
      <c r="G78" s="4">
        <f t="shared" si="13"/>
        <v>-1.718213058419249E-2</v>
      </c>
      <c r="H78" s="2">
        <f t="shared" si="10"/>
        <v>-1.9770862640959452E-2</v>
      </c>
      <c r="I78" s="12">
        <f t="shared" si="6"/>
        <v>5.3748788869245143E-5</v>
      </c>
    </row>
    <row r="79" spans="1:9">
      <c r="A79" s="1">
        <v>42727</v>
      </c>
      <c r="B79">
        <v>582.29999999999995</v>
      </c>
      <c r="C79" s="4">
        <f t="shared" si="11"/>
        <v>3.7228357677235424E-2</v>
      </c>
      <c r="D79" s="4">
        <f t="shared" si="12"/>
        <v>1.3688027188815102E-3</v>
      </c>
      <c r="E79" s="4">
        <f t="shared" si="9"/>
        <v>3.6997333942887158E-2</v>
      </c>
      <c r="F79">
        <v>70.8</v>
      </c>
      <c r="G79" s="4">
        <f t="shared" si="13"/>
        <v>-9.7902097902098362E-3</v>
      </c>
      <c r="H79" s="2">
        <f t="shared" si="10"/>
        <v>-1.23789418469768E-2</v>
      </c>
      <c r="I79" s="12">
        <f t="shared" si="6"/>
        <v>-4.5798784537218103E-4</v>
      </c>
    </row>
    <row r="80" spans="1:9">
      <c r="A80" s="1">
        <v>42730</v>
      </c>
      <c r="B80">
        <v>554.95000000000005</v>
      </c>
      <c r="C80" s="4">
        <f t="shared" si="11"/>
        <v>-4.6968916366134095E-2</v>
      </c>
      <c r="D80" s="4">
        <f t="shared" si="12"/>
        <v>2.2278343454891227E-3</v>
      </c>
      <c r="E80" s="4">
        <f t="shared" si="9"/>
        <v>-4.7199940100482361E-2</v>
      </c>
      <c r="F80">
        <v>69.400000000000006</v>
      </c>
      <c r="G80" s="4">
        <f t="shared" si="13"/>
        <v>-1.9774011299434902E-2</v>
      </c>
      <c r="H80" s="2">
        <f t="shared" si="10"/>
        <v>-2.2362743356201864E-2</v>
      </c>
      <c r="I80" s="12">
        <f t="shared" si="6"/>
        <v>1.055520146895188E-3</v>
      </c>
    </row>
    <row r="81" spans="1:9">
      <c r="A81" s="1">
        <v>42731</v>
      </c>
      <c r="B81">
        <v>563.65</v>
      </c>
      <c r="C81" s="4">
        <f t="shared" si="11"/>
        <v>1.5677088025948249E-2</v>
      </c>
      <c r="D81" s="4">
        <f t="shared" si="12"/>
        <v>2.3858090210024014E-4</v>
      </c>
      <c r="E81" s="4">
        <f t="shared" si="9"/>
        <v>1.5446064291599984E-2</v>
      </c>
      <c r="F81">
        <v>70</v>
      </c>
      <c r="G81" s="4">
        <f t="shared" si="13"/>
        <v>8.6455331412103043E-3</v>
      </c>
      <c r="H81" s="2">
        <f t="shared" si="10"/>
        <v>6.05680108444334E-3</v>
      </c>
      <c r="I81" s="12">
        <f t="shared" si="6"/>
        <v>9.3553738951744335E-5</v>
      </c>
    </row>
    <row r="82" spans="1:9">
      <c r="A82" s="1">
        <v>42732</v>
      </c>
      <c r="B82">
        <v>562.4</v>
      </c>
      <c r="C82" s="4">
        <f t="shared" si="11"/>
        <v>-2.2176882817350752E-3</v>
      </c>
      <c r="D82" s="4">
        <f t="shared" si="12"/>
        <v>5.9961905377109378E-6</v>
      </c>
      <c r="E82" s="4">
        <f t="shared" si="9"/>
        <v>-2.4487120160833404E-3</v>
      </c>
      <c r="F82">
        <v>71.400000000000006</v>
      </c>
      <c r="G82" s="4">
        <f t="shared" si="13"/>
        <v>2.0000000000000018E-2</v>
      </c>
      <c r="H82" s="2">
        <f t="shared" si="10"/>
        <v>1.7411267943233055E-2</v>
      </c>
      <c r="I82" s="12">
        <f t="shared" si="6"/>
        <v>-4.2635181027841454E-5</v>
      </c>
    </row>
    <row r="83" spans="1:9">
      <c r="A83" s="1">
        <v>42733</v>
      </c>
      <c r="B83">
        <v>564.85</v>
      </c>
      <c r="C83" s="4">
        <f t="shared" si="11"/>
        <v>4.3563300142248629E-3</v>
      </c>
      <c r="D83" s="4">
        <f t="shared" si="12"/>
        <v>1.7018151902789296E-5</v>
      </c>
      <c r="E83" s="4">
        <f t="shared" si="9"/>
        <v>4.1253062798765981E-3</v>
      </c>
      <c r="F83">
        <v>72.75</v>
      </c>
      <c r="G83" s="4">
        <f t="shared" si="13"/>
        <v>1.8907563025210017E-2</v>
      </c>
      <c r="H83" s="2">
        <f t="shared" si="10"/>
        <v>1.6318830968443054E-2</v>
      </c>
      <c r="I83" s="12">
        <f t="shared" si="6"/>
        <v>6.7320175874362843E-5</v>
      </c>
    </row>
    <row r="84" spans="1:9">
      <c r="A84" s="1">
        <v>42734</v>
      </c>
      <c r="B84">
        <v>568.79999999999995</v>
      </c>
      <c r="C84" s="4">
        <f t="shared" si="11"/>
        <v>6.9930069930068672E-3</v>
      </c>
      <c r="D84" s="4">
        <f t="shared" si="12"/>
        <v>4.5724417590379212E-5</v>
      </c>
      <c r="E84" s="4">
        <f t="shared" si="9"/>
        <v>6.7619832586586024E-3</v>
      </c>
      <c r="F84">
        <v>74.150000000000006</v>
      </c>
      <c r="G84" s="4">
        <f t="shared" si="13"/>
        <v>1.9243986254295686E-2</v>
      </c>
      <c r="H84" s="2">
        <f t="shared" si="10"/>
        <v>1.6655254197528724E-2</v>
      </c>
      <c r="I84" s="12">
        <f t="shared" si="6"/>
        <v>1.1262255005239265E-4</v>
      </c>
    </row>
    <row r="85" spans="1:9">
      <c r="A85" s="1">
        <v>42737</v>
      </c>
      <c r="B85">
        <v>566</v>
      </c>
      <c r="C85" s="4">
        <f t="shared" si="11"/>
        <v>-4.9226441631503581E-3</v>
      </c>
      <c r="D85" s="4">
        <f t="shared" si="12"/>
        <v>2.6560292797707876E-5</v>
      </c>
      <c r="E85" s="4">
        <f t="shared" si="9"/>
        <v>-5.153667897498623E-3</v>
      </c>
      <c r="F85">
        <v>74.95</v>
      </c>
      <c r="G85" s="4">
        <f t="shared" si="13"/>
        <v>1.0788941335131419E-2</v>
      </c>
      <c r="H85" s="2">
        <f t="shared" si="10"/>
        <v>8.2002092783644547E-3</v>
      </c>
      <c r="I85" s="12">
        <f t="shared" ref="I85:I129" si="14">E85*H85</f>
        <v>-4.2261155310677243E-5</v>
      </c>
    </row>
    <row r="86" spans="1:9">
      <c r="A86" s="1">
        <v>42738</v>
      </c>
      <c r="B86">
        <v>573.65</v>
      </c>
      <c r="C86" s="4">
        <f t="shared" si="11"/>
        <v>1.3515901060070723E-2</v>
      </c>
      <c r="D86" s="4">
        <f t="shared" si="12"/>
        <v>1.7648796555949468E-4</v>
      </c>
      <c r="E86" s="4">
        <f t="shared" si="9"/>
        <v>1.3284877325722458E-2</v>
      </c>
      <c r="F86">
        <v>73.400000000000006</v>
      </c>
      <c r="G86" s="4">
        <f t="shared" si="13"/>
        <v>-2.0680453635757101E-2</v>
      </c>
      <c r="H86" s="2">
        <f t="shared" si="10"/>
        <v>-2.3269185692524064E-2</v>
      </c>
      <c r="I86" s="12">
        <f t="shared" si="14"/>
        <v>-3.0912827739463839E-4</v>
      </c>
    </row>
    <row r="87" spans="1:9">
      <c r="A87" s="1">
        <v>42739</v>
      </c>
      <c r="B87">
        <v>568.25</v>
      </c>
      <c r="C87" s="4">
        <f t="shared" si="11"/>
        <v>-9.413405386559659E-3</v>
      </c>
      <c r="D87" s="4">
        <f t="shared" si="12"/>
        <v>9.3015013068216786E-5</v>
      </c>
      <c r="E87" s="4">
        <f t="shared" si="9"/>
        <v>-9.6444291209079238E-3</v>
      </c>
      <c r="F87">
        <v>74.150000000000006</v>
      </c>
      <c r="G87" s="4">
        <f t="shared" si="13"/>
        <v>1.021798365122617E-2</v>
      </c>
      <c r="H87" s="2">
        <f t="shared" si="10"/>
        <v>7.6292515944592059E-3</v>
      </c>
      <c r="I87" s="12">
        <f t="shared" si="14"/>
        <v>-7.357977624833557E-5</v>
      </c>
    </row>
    <row r="88" spans="1:9">
      <c r="A88" s="1">
        <v>42740</v>
      </c>
      <c r="B88">
        <v>579.85</v>
      </c>
      <c r="C88" s="4">
        <f t="shared" si="11"/>
        <v>2.0413550373955092E-2</v>
      </c>
      <c r="D88" s="4">
        <f t="shared" si="12"/>
        <v>4.0733438155843917E-4</v>
      </c>
      <c r="E88" s="4">
        <f t="shared" si="9"/>
        <v>2.0182526639606825E-2</v>
      </c>
      <c r="F88">
        <v>74.8</v>
      </c>
      <c r="G88" s="4">
        <f t="shared" si="13"/>
        <v>8.7660148347941114E-3</v>
      </c>
      <c r="H88" s="2">
        <f t="shared" si="10"/>
        <v>6.1772827780271471E-3</v>
      </c>
      <c r="I88" s="12">
        <f t="shared" si="14"/>
        <v>1.2467317422791736E-4</v>
      </c>
    </row>
    <row r="89" spans="1:9">
      <c r="A89" s="1">
        <v>42741</v>
      </c>
      <c r="B89">
        <v>582.85</v>
      </c>
      <c r="C89" s="4">
        <f t="shared" si="11"/>
        <v>5.1737518323704546E-3</v>
      </c>
      <c r="D89" s="4">
        <f t="shared" si="12"/>
        <v>2.4430561050978054E-5</v>
      </c>
      <c r="E89" s="4">
        <f t="shared" si="9"/>
        <v>4.9427280980221897E-3</v>
      </c>
      <c r="F89">
        <v>72.900000000000006</v>
      </c>
      <c r="G89" s="4">
        <f t="shared" si="13"/>
        <v>-2.5401069518716457E-2</v>
      </c>
      <c r="H89" s="2">
        <f t="shared" si="10"/>
        <v>-2.798980157548342E-2</v>
      </c>
      <c r="I89" s="12">
        <f t="shared" si="14"/>
        <v>-1.3834597870520765E-4</v>
      </c>
    </row>
    <row r="90" spans="1:9">
      <c r="A90" s="1">
        <v>42744</v>
      </c>
      <c r="B90">
        <v>576.70000000000005</v>
      </c>
      <c r="C90" s="4">
        <f t="shared" si="11"/>
        <v>-1.0551599897057562E-2</v>
      </c>
      <c r="D90" s="4">
        <f t="shared" si="12"/>
        <v>1.1626497237655139E-4</v>
      </c>
      <c r="E90" s="4">
        <f t="shared" si="9"/>
        <v>-1.0782623631405827E-2</v>
      </c>
      <c r="F90">
        <v>74.099999999999994</v>
      </c>
      <c r="G90" s="4">
        <f t="shared" si="13"/>
        <v>1.6460905349794164E-2</v>
      </c>
      <c r="H90" s="2">
        <f t="shared" si="10"/>
        <v>1.38721732930272E-2</v>
      </c>
      <c r="I90" s="12">
        <f t="shared" si="14"/>
        <v>-1.4957842356835187E-4</v>
      </c>
    </row>
    <row r="91" spans="1:9">
      <c r="A91" s="1">
        <v>42745</v>
      </c>
      <c r="B91">
        <v>574.9</v>
      </c>
      <c r="C91" s="4">
        <f t="shared" si="11"/>
        <v>-3.1212068666551795E-3</v>
      </c>
      <c r="D91" s="4">
        <f t="shared" si="12"/>
        <v>1.1237450002303916E-5</v>
      </c>
      <c r="E91" s="4">
        <f t="shared" si="9"/>
        <v>-3.3522306010034448E-3</v>
      </c>
      <c r="F91">
        <v>74.5</v>
      </c>
      <c r="G91" s="4">
        <f t="shared" si="13"/>
        <v>5.3981106612686069E-3</v>
      </c>
      <c r="H91" s="2">
        <f t="shared" si="10"/>
        <v>2.8093786045016427E-3</v>
      </c>
      <c r="I91" s="12">
        <f t="shared" si="14"/>
        <v>-9.4176849278147615E-6</v>
      </c>
    </row>
    <row r="92" spans="1:9">
      <c r="A92" s="1">
        <v>42746</v>
      </c>
      <c r="B92">
        <v>576.95000000000005</v>
      </c>
      <c r="C92" s="4">
        <f t="shared" si="11"/>
        <v>3.5658375369631568E-3</v>
      </c>
      <c r="D92" s="4">
        <f t="shared" si="12"/>
        <v>1.1120983098110792E-5</v>
      </c>
      <c r="E92" s="4">
        <f t="shared" si="9"/>
        <v>3.3348138026148915E-3</v>
      </c>
      <c r="F92">
        <v>74.599999999999994</v>
      </c>
      <c r="G92" s="4">
        <f t="shared" si="13"/>
        <v>1.3422818791946067E-3</v>
      </c>
      <c r="H92" s="2">
        <f t="shared" si="10"/>
        <v>-1.2464501775723575E-3</v>
      </c>
      <c r="I92" s="12">
        <f t="shared" si="14"/>
        <v>-4.1566792564400799E-6</v>
      </c>
    </row>
    <row r="93" spans="1:9">
      <c r="A93" s="1">
        <v>42747</v>
      </c>
      <c r="B93">
        <v>586.25</v>
      </c>
      <c r="C93" s="4">
        <f t="shared" si="11"/>
        <v>1.6119247768437317E-2</v>
      </c>
      <c r="D93" s="4">
        <f t="shared" si="12"/>
        <v>2.5243566295740492E-4</v>
      </c>
      <c r="E93" s="4">
        <f t="shared" si="9"/>
        <v>1.588822403408905E-2</v>
      </c>
      <c r="F93">
        <v>72.150000000000006</v>
      </c>
      <c r="G93" s="4">
        <f t="shared" si="13"/>
        <v>-3.2841823056300123E-2</v>
      </c>
      <c r="H93" s="2">
        <f t="shared" si="10"/>
        <v>-3.5430555113067086E-2</v>
      </c>
      <c r="I93" s="12">
        <f t="shared" si="14"/>
        <v>-5.6292859728854922E-4</v>
      </c>
    </row>
    <row r="94" spans="1:9">
      <c r="A94" s="1">
        <v>42748</v>
      </c>
      <c r="B94">
        <v>583.4</v>
      </c>
      <c r="C94" s="4">
        <f t="shared" si="11"/>
        <v>-4.8614072494670424E-3</v>
      </c>
      <c r="D94" s="4">
        <f t="shared" si="12"/>
        <v>2.5932853324922139E-5</v>
      </c>
      <c r="E94" s="4">
        <f t="shared" si="9"/>
        <v>-5.0924309838153072E-3</v>
      </c>
      <c r="F94">
        <v>68.8</v>
      </c>
      <c r="G94" s="4">
        <f t="shared" si="13"/>
        <v>-4.6431046431046563E-2</v>
      </c>
      <c r="H94" s="2">
        <f t="shared" si="10"/>
        <v>-4.9019778487813526E-2</v>
      </c>
      <c r="I94" s="12">
        <f t="shared" si="14"/>
        <v>2.4962983879110468E-4</v>
      </c>
    </row>
    <row r="95" spans="1:9">
      <c r="A95" s="1">
        <v>42751</v>
      </c>
      <c r="B95">
        <v>588.79999999999995</v>
      </c>
      <c r="C95" s="4">
        <f t="shared" si="11"/>
        <v>9.2560850188549981E-3</v>
      </c>
      <c r="D95" s="4">
        <f t="shared" si="12"/>
        <v>8.1451731189102324E-5</v>
      </c>
      <c r="E95" s="4">
        <f t="shared" si="9"/>
        <v>9.0250612845067333E-3</v>
      </c>
      <c r="F95">
        <v>69.900000000000006</v>
      </c>
      <c r="G95" s="4">
        <f t="shared" si="13"/>
        <v>1.5988372093023395E-2</v>
      </c>
      <c r="H95" s="2">
        <f t="shared" si="10"/>
        <v>1.3399640036256431E-2</v>
      </c>
      <c r="I95" s="12">
        <f t="shared" si="14"/>
        <v>1.2093257251754432E-4</v>
      </c>
    </row>
    <row r="96" spans="1:9">
      <c r="A96" s="1">
        <v>42752</v>
      </c>
      <c r="B96">
        <v>587.25</v>
      </c>
      <c r="C96" s="4">
        <f t="shared" si="11"/>
        <v>-2.6324728260869179E-3</v>
      </c>
      <c r="D96" s="4">
        <f t="shared" si="12"/>
        <v>8.1996125516241249E-6</v>
      </c>
      <c r="E96" s="4">
        <f t="shared" si="9"/>
        <v>-2.8634965604351832E-3</v>
      </c>
      <c r="F96">
        <v>69.25</v>
      </c>
      <c r="G96" s="4">
        <f t="shared" si="13"/>
        <v>-9.2989985693848753E-3</v>
      </c>
      <c r="H96" s="2">
        <f t="shared" si="10"/>
        <v>-1.188773062615184E-2</v>
      </c>
      <c r="I96" s="12">
        <f t="shared" si="14"/>
        <v>3.4040475759365781E-5</v>
      </c>
    </row>
    <row r="97" spans="1:9">
      <c r="A97" s="1">
        <v>42753</v>
      </c>
      <c r="B97">
        <v>580.79999999999995</v>
      </c>
      <c r="C97" s="4">
        <f t="shared" si="11"/>
        <v>-1.0983397190293842E-2</v>
      </c>
      <c r="D97" s="4">
        <f t="shared" si="12"/>
        <v>1.2576323667505074E-4</v>
      </c>
      <c r="E97" s="4">
        <f t="shared" si="9"/>
        <v>-1.1214420924642107E-2</v>
      </c>
      <c r="F97">
        <v>67.45</v>
      </c>
      <c r="G97" s="4">
        <f t="shared" si="13"/>
        <v>-2.5992779783393427E-2</v>
      </c>
      <c r="H97" s="2">
        <f t="shared" si="10"/>
        <v>-2.858151184016039E-2</v>
      </c>
      <c r="I97" s="12">
        <f t="shared" si="14"/>
        <v>3.2052510443820082E-4</v>
      </c>
    </row>
    <row r="98" spans="1:9">
      <c r="A98" s="1">
        <v>42754</v>
      </c>
      <c r="B98">
        <v>580.35</v>
      </c>
      <c r="C98" s="4">
        <f t="shared" si="11"/>
        <v>-7.7479338842967316E-4</v>
      </c>
      <c r="D98" s="4">
        <f t="shared" si="12"/>
        <v>1.0116680844732901E-6</v>
      </c>
      <c r="E98" s="4">
        <f t="shared" si="9"/>
        <v>-1.0058171227779382E-3</v>
      </c>
      <c r="F98">
        <v>69.349999999999994</v>
      </c>
      <c r="G98" s="4">
        <f t="shared" si="13"/>
        <v>2.8169014084507005E-2</v>
      </c>
      <c r="H98" s="2">
        <f t="shared" si="10"/>
        <v>2.5580282027740042E-2</v>
      </c>
      <c r="I98" s="12">
        <f t="shared" si="14"/>
        <v>-2.5729085668989691E-5</v>
      </c>
    </row>
    <row r="99" spans="1:9">
      <c r="A99" s="1">
        <v>42755</v>
      </c>
      <c r="B99">
        <v>577.6</v>
      </c>
      <c r="C99" s="4">
        <f t="shared" si="11"/>
        <v>-4.7385198587059918E-3</v>
      </c>
      <c r="D99" s="4">
        <f t="shared" si="12"/>
        <v>2.4696363523266612E-5</v>
      </c>
      <c r="E99" s="4">
        <f t="shared" si="9"/>
        <v>-4.9695435930542566E-3</v>
      </c>
      <c r="F99">
        <v>71.5</v>
      </c>
      <c r="G99" s="4">
        <f t="shared" si="13"/>
        <v>3.1002162941600631E-2</v>
      </c>
      <c r="H99" s="2">
        <f t="shared" si="10"/>
        <v>2.8413430884833668E-2</v>
      </c>
      <c r="I99" s="12">
        <f t="shared" si="14"/>
        <v>-1.412017834104151E-4</v>
      </c>
    </row>
    <row r="100" spans="1:9">
      <c r="A100" s="1">
        <v>42758</v>
      </c>
      <c r="B100">
        <v>575.75</v>
      </c>
      <c r="C100" s="4">
        <f t="shared" si="11"/>
        <v>-3.2029085872576912E-3</v>
      </c>
      <c r="D100" s="4">
        <f t="shared" si="12"/>
        <v>1.1791891189370074E-5</v>
      </c>
      <c r="E100" s="4">
        <f t="shared" ref="E100:E129" si="15">C100-$M$7</f>
        <v>-3.4339323216059565E-3</v>
      </c>
      <c r="F100">
        <v>73.349999999999994</v>
      </c>
      <c r="G100" s="4">
        <f t="shared" si="13"/>
        <v>2.5874125874125742E-2</v>
      </c>
      <c r="H100" s="2">
        <f t="shared" ref="H100:H129" si="16">G100-$M$8</f>
        <v>2.3285393817358779E-2</v>
      </c>
      <c r="I100" s="12">
        <f t="shared" si="14"/>
        <v>-7.9960466450751817E-5</v>
      </c>
    </row>
    <row r="101" spans="1:9">
      <c r="A101" s="1">
        <v>42759</v>
      </c>
      <c r="B101">
        <v>579.9</v>
      </c>
      <c r="C101" s="4">
        <f t="shared" si="11"/>
        <v>7.2079895788101922E-3</v>
      </c>
      <c r="D101" s="4">
        <f t="shared" si="12"/>
        <v>4.8678052394788334E-5</v>
      </c>
      <c r="E101" s="4">
        <f t="shared" si="15"/>
        <v>6.9769658444619274E-3</v>
      </c>
      <c r="F101">
        <v>75.900000000000006</v>
      </c>
      <c r="G101" s="4">
        <f t="shared" si="13"/>
        <v>3.476482617586929E-2</v>
      </c>
      <c r="H101" s="2">
        <f t="shared" si="16"/>
        <v>3.2176094119102328E-2</v>
      </c>
      <c r="I101" s="12">
        <f t="shared" si="14"/>
        <v>2.2449150967716923E-4</v>
      </c>
    </row>
    <row r="102" spans="1:9">
      <c r="A102" s="1">
        <v>42760</v>
      </c>
      <c r="B102">
        <v>585.65</v>
      </c>
      <c r="C102" s="4">
        <f t="shared" si="11"/>
        <v>9.9155026728745543E-3</v>
      </c>
      <c r="D102" s="4">
        <f t="shared" si="12"/>
        <v>9.3789132310759292E-5</v>
      </c>
      <c r="E102" s="4">
        <f t="shared" si="15"/>
        <v>9.6844789385262895E-3</v>
      </c>
      <c r="F102">
        <v>76.150000000000006</v>
      </c>
      <c r="G102" s="4">
        <f t="shared" si="13"/>
        <v>3.2938076416337836E-3</v>
      </c>
      <c r="H102" s="2">
        <f t="shared" si="16"/>
        <v>7.0507558486681936E-4</v>
      </c>
      <c r="I102" s="12">
        <f t="shared" si="14"/>
        <v>6.8282896517118179E-6</v>
      </c>
    </row>
    <row r="103" spans="1:9">
      <c r="A103" s="1">
        <v>42762</v>
      </c>
      <c r="B103">
        <v>580.15</v>
      </c>
      <c r="C103" s="4">
        <f t="shared" si="11"/>
        <v>-9.3912746520959933E-3</v>
      </c>
      <c r="D103" s="4">
        <f t="shared" si="12"/>
        <v>9.258862623776778E-5</v>
      </c>
      <c r="E103" s="4">
        <f t="shared" si="15"/>
        <v>-9.6222983864442582E-3</v>
      </c>
      <c r="F103">
        <v>78</v>
      </c>
      <c r="G103" s="4">
        <f t="shared" si="13"/>
        <v>2.4294156270518563E-2</v>
      </c>
      <c r="H103" s="2">
        <f t="shared" si="16"/>
        <v>2.1705424213751601E-2</v>
      </c>
      <c r="I103" s="12">
        <f t="shared" si="14"/>
        <v>-2.0885606838907017E-4</v>
      </c>
    </row>
    <row r="104" spans="1:9">
      <c r="A104" s="1">
        <v>42765</v>
      </c>
      <c r="B104">
        <v>582.25</v>
      </c>
      <c r="C104" s="4">
        <f t="shared" si="11"/>
        <v>3.6197535120228164E-3</v>
      </c>
      <c r="D104" s="4">
        <f t="shared" si="12"/>
        <v>1.1483489506098213E-5</v>
      </c>
      <c r="E104" s="4">
        <f t="shared" si="15"/>
        <v>3.3887297776745511E-3</v>
      </c>
      <c r="F104">
        <v>97.7</v>
      </c>
      <c r="G104" s="4">
        <f t="shared" si="13"/>
        <v>0.25256410256410255</v>
      </c>
      <c r="H104" s="2">
        <f t="shared" si="16"/>
        <v>0.24997537050733559</v>
      </c>
      <c r="I104" s="12">
        <f t="shared" si="14"/>
        <v>8.4709898172343693E-4</v>
      </c>
    </row>
    <row r="105" spans="1:9">
      <c r="A105" s="1">
        <v>42766</v>
      </c>
      <c r="B105">
        <v>575.35</v>
      </c>
      <c r="C105" s="4">
        <f t="shared" si="11"/>
        <v>-1.185057964791747E-2</v>
      </c>
      <c r="D105" s="4">
        <f t="shared" si="12"/>
        <v>1.4596514028637485E-4</v>
      </c>
      <c r="E105" s="4">
        <f t="shared" si="15"/>
        <v>-1.2081603382265734E-2</v>
      </c>
      <c r="F105">
        <v>110.1</v>
      </c>
      <c r="G105" s="4">
        <f t="shared" si="13"/>
        <v>0.12691914022517903</v>
      </c>
      <c r="H105" s="2">
        <f t="shared" si="16"/>
        <v>0.12433040816841207</v>
      </c>
      <c r="I105" s="12">
        <f t="shared" si="14"/>
        <v>-1.5021106798459665E-3</v>
      </c>
    </row>
    <row r="106" spans="1:9">
      <c r="A106" s="1">
        <v>42767</v>
      </c>
      <c r="B106">
        <v>572.15</v>
      </c>
      <c r="C106" s="4">
        <f t="shared" si="11"/>
        <v>-5.5618319283915474E-3</v>
      </c>
      <c r="D106" s="4">
        <f t="shared" si="12"/>
        <v>3.3557176729336708E-5</v>
      </c>
      <c r="E106" s="4">
        <f t="shared" si="15"/>
        <v>-5.7928556627398122E-3</v>
      </c>
      <c r="F106">
        <v>107.4</v>
      </c>
      <c r="G106" s="4">
        <f t="shared" si="13"/>
        <v>-2.4523160762942697E-2</v>
      </c>
      <c r="H106" s="2">
        <f t="shared" si="16"/>
        <v>-2.711189281970966E-2</v>
      </c>
      <c r="I106" s="12">
        <f t="shared" si="14"/>
        <v>1.5705528184824995E-4</v>
      </c>
    </row>
    <row r="107" spans="1:9">
      <c r="A107" s="1">
        <v>42768</v>
      </c>
      <c r="B107">
        <v>584.35</v>
      </c>
      <c r="C107" s="4">
        <f t="shared" si="11"/>
        <v>2.132307961198987E-2</v>
      </c>
      <c r="D107" s="4">
        <f t="shared" si="12"/>
        <v>4.4487482114555574E-4</v>
      </c>
      <c r="E107" s="4">
        <f t="shared" si="15"/>
        <v>2.1092055877641604E-2</v>
      </c>
      <c r="F107">
        <v>109.8</v>
      </c>
      <c r="G107" s="4">
        <f t="shared" si="13"/>
        <v>2.2346368715083775E-2</v>
      </c>
      <c r="H107" s="2">
        <f t="shared" si="16"/>
        <v>1.9757636658316813E-2</v>
      </c>
      <c r="I107" s="12">
        <f t="shared" si="14"/>
        <v>4.1672917640735835E-4</v>
      </c>
    </row>
    <row r="108" spans="1:9">
      <c r="A108" s="1">
        <v>42769</v>
      </c>
      <c r="B108">
        <v>607.9</v>
      </c>
      <c r="C108" s="4">
        <f t="shared" si="11"/>
        <v>4.0301189355694378E-2</v>
      </c>
      <c r="D108" s="4">
        <f t="shared" si="12"/>
        <v>1.6056181729221077E-3</v>
      </c>
      <c r="E108" s="4">
        <f t="shared" si="15"/>
        <v>4.0070165621346111E-2</v>
      </c>
      <c r="F108">
        <v>109.45</v>
      </c>
      <c r="G108" s="4">
        <f t="shared" si="13"/>
        <v>-3.1876138433515333E-3</v>
      </c>
      <c r="H108" s="2">
        <f t="shared" si="16"/>
        <v>-5.7763459001184975E-3</v>
      </c>
      <c r="I108" s="12">
        <f t="shared" si="14"/>
        <v>-2.3145913690393179E-4</v>
      </c>
    </row>
    <row r="109" spans="1:9">
      <c r="A109" s="1">
        <v>42772</v>
      </c>
      <c r="B109">
        <v>601.6</v>
      </c>
      <c r="C109" s="4">
        <f t="shared" si="11"/>
        <v>-1.0363546635959842E-2</v>
      </c>
      <c r="D109" s="4">
        <f t="shared" si="12"/>
        <v>1.1224492133141045E-4</v>
      </c>
      <c r="E109" s="4">
        <f t="shared" si="15"/>
        <v>-1.0594570370308106E-2</v>
      </c>
      <c r="F109">
        <v>108.4</v>
      </c>
      <c r="G109" s="4">
        <f t="shared" si="13"/>
        <v>-9.5934216537231221E-3</v>
      </c>
      <c r="H109" s="2">
        <f t="shared" si="16"/>
        <v>-1.2182153710490086E-2</v>
      </c>
      <c r="I109" s="12">
        <f t="shared" si="14"/>
        <v>1.2906468474769723E-4</v>
      </c>
    </row>
    <row r="110" spans="1:9">
      <c r="A110" s="1">
        <v>42773</v>
      </c>
      <c r="B110">
        <v>597.54999999999995</v>
      </c>
      <c r="C110" s="4">
        <f t="shared" si="11"/>
        <v>-6.7320478723404964E-3</v>
      </c>
      <c r="D110" s="4">
        <f t="shared" si="12"/>
        <v>4.8484366199875205E-5</v>
      </c>
      <c r="E110" s="4">
        <f t="shared" si="15"/>
        <v>-6.9630716066887612E-3</v>
      </c>
      <c r="F110">
        <v>107.35</v>
      </c>
      <c r="G110" s="4">
        <f t="shared" si="13"/>
        <v>-9.6863468634686978E-3</v>
      </c>
      <c r="H110" s="2">
        <f t="shared" si="16"/>
        <v>-1.2275078920235662E-2</v>
      </c>
      <c r="I110" s="12">
        <f t="shared" si="14"/>
        <v>8.5472253499356676E-5</v>
      </c>
    </row>
    <row r="111" spans="1:9">
      <c r="A111" s="1">
        <v>42774</v>
      </c>
      <c r="B111">
        <v>603.20000000000005</v>
      </c>
      <c r="C111" s="4">
        <f t="shared" si="11"/>
        <v>9.4552757091457273E-3</v>
      </c>
      <c r="D111" s="4">
        <f t="shared" si="12"/>
        <v>8.5086824494554883E-5</v>
      </c>
      <c r="E111" s="4">
        <f t="shared" si="15"/>
        <v>9.2242519747974625E-3</v>
      </c>
      <c r="F111">
        <v>109.55</v>
      </c>
      <c r="G111" s="4">
        <f t="shared" si="13"/>
        <v>2.0493712156497423E-2</v>
      </c>
      <c r="H111" s="2">
        <f t="shared" si="16"/>
        <v>1.7904980099730461E-2</v>
      </c>
      <c r="I111" s="12">
        <f t="shared" si="14"/>
        <v>1.6516004804364797E-4</v>
      </c>
    </row>
    <row r="112" spans="1:9">
      <c r="A112" s="1">
        <v>42775</v>
      </c>
      <c r="B112">
        <v>587.65</v>
      </c>
      <c r="C112" s="4">
        <f t="shared" si="11"/>
        <v>-2.577917771883298E-2</v>
      </c>
      <c r="D112" s="4">
        <f t="shared" si="12"/>
        <v>6.7653057963507177E-4</v>
      </c>
      <c r="E112" s="4">
        <f t="shared" si="15"/>
        <v>-2.6010201453181246E-2</v>
      </c>
      <c r="F112">
        <v>110.6</v>
      </c>
      <c r="G112" s="4">
        <f t="shared" si="13"/>
        <v>9.5846645367412275E-3</v>
      </c>
      <c r="H112" s="2">
        <f t="shared" si="16"/>
        <v>6.9959324799742633E-3</v>
      </c>
      <c r="I112" s="12">
        <f t="shared" si="14"/>
        <v>-1.8196561315698447E-4</v>
      </c>
    </row>
    <row r="113" spans="1:9">
      <c r="A113" s="1">
        <v>42776</v>
      </c>
      <c r="B113">
        <v>579.95000000000005</v>
      </c>
      <c r="C113" s="4">
        <f t="shared" si="11"/>
        <v>-1.310303752233466E-2</v>
      </c>
      <c r="D113" s="4">
        <f t="shared" si="12"/>
        <v>1.7779718959697261E-4</v>
      </c>
      <c r="E113" s="4">
        <f t="shared" si="15"/>
        <v>-1.3334061256682924E-2</v>
      </c>
      <c r="F113">
        <v>110.45</v>
      </c>
      <c r="G113" s="4">
        <f t="shared" si="13"/>
        <v>-1.3562386980108254E-3</v>
      </c>
      <c r="H113" s="2">
        <f t="shared" si="16"/>
        <v>-3.9449707547777896E-3</v>
      </c>
      <c r="I113" s="12">
        <f t="shared" si="14"/>
        <v>5.260248170002972E-5</v>
      </c>
    </row>
    <row r="114" spans="1:9">
      <c r="A114" s="1">
        <v>42779</v>
      </c>
      <c r="B114">
        <v>582.65</v>
      </c>
      <c r="C114" s="4">
        <f t="shared" si="11"/>
        <v>4.6555737563582777E-3</v>
      </c>
      <c r="D114" s="4">
        <f t="shared" si="12"/>
        <v>1.9576642897268804E-5</v>
      </c>
      <c r="E114" s="4">
        <f t="shared" si="15"/>
        <v>4.4245500220100129E-3</v>
      </c>
      <c r="F114">
        <v>107.25</v>
      </c>
      <c r="G114" s="4">
        <f t="shared" si="13"/>
        <v>-2.8972385694884584E-2</v>
      </c>
      <c r="H114" s="2">
        <f t="shared" si="16"/>
        <v>-3.1561117751651546E-2</v>
      </c>
      <c r="I114" s="12">
        <f t="shared" si="14"/>
        <v>-1.3964374424273046E-4</v>
      </c>
    </row>
    <row r="115" spans="1:9">
      <c r="A115" s="1">
        <v>42780</v>
      </c>
      <c r="B115">
        <v>576.04999999999995</v>
      </c>
      <c r="C115" s="4">
        <f t="shared" si="11"/>
        <v>-1.1327555136016465E-2</v>
      </c>
      <c r="D115" s="4">
        <f t="shared" si="12"/>
        <v>1.33600745502442E-4</v>
      </c>
      <c r="E115" s="4">
        <f t="shared" si="15"/>
        <v>-1.155857887036473E-2</v>
      </c>
      <c r="F115">
        <v>109.9</v>
      </c>
      <c r="G115" s="4">
        <f t="shared" si="13"/>
        <v>2.4708624708624782E-2</v>
      </c>
      <c r="H115" s="2">
        <f t="shared" si="16"/>
        <v>2.211989265185782E-2</v>
      </c>
      <c r="I115" s="12">
        <f t="shared" si="14"/>
        <v>-2.5567452382049984E-4</v>
      </c>
    </row>
    <row r="116" spans="1:9">
      <c r="A116" s="1">
        <v>42781</v>
      </c>
      <c r="B116">
        <v>574.25</v>
      </c>
      <c r="C116" s="4">
        <f t="shared" si="11"/>
        <v>-3.1247287561843029E-3</v>
      </c>
      <c r="D116" s="4">
        <f t="shared" si="12"/>
        <v>1.1261074777715534E-5</v>
      </c>
      <c r="E116" s="4">
        <f t="shared" si="15"/>
        <v>-3.3557524905325682E-3</v>
      </c>
      <c r="F116">
        <v>107.3</v>
      </c>
      <c r="G116" s="4">
        <f t="shared" si="13"/>
        <v>-2.3657870791628843E-2</v>
      </c>
      <c r="H116" s="2">
        <f t="shared" si="16"/>
        <v>-2.6246602848395806E-2</v>
      </c>
      <c r="I116" s="12">
        <f t="shared" si="14"/>
        <v>8.8077102876523425E-5</v>
      </c>
    </row>
    <row r="117" spans="1:9">
      <c r="A117" s="1">
        <v>42782</v>
      </c>
      <c r="B117">
        <v>584.6</v>
      </c>
      <c r="C117" s="4">
        <f t="shared" si="11"/>
        <v>1.8023508924684517E-2</v>
      </c>
      <c r="D117" s="4">
        <f t="shared" si="12"/>
        <v>3.1657252924833482E-4</v>
      </c>
      <c r="E117" s="4">
        <f t="shared" si="15"/>
        <v>1.779248519033625E-2</v>
      </c>
      <c r="F117">
        <v>107.85</v>
      </c>
      <c r="G117" s="4">
        <f t="shared" si="13"/>
        <v>5.1258154706430581E-3</v>
      </c>
      <c r="H117" s="2">
        <f t="shared" si="16"/>
        <v>2.5370834138760939E-3</v>
      </c>
      <c r="I117" s="12">
        <f t="shared" si="14"/>
        <v>4.5141019068038137E-5</v>
      </c>
    </row>
    <row r="118" spans="1:9">
      <c r="A118" s="1">
        <v>42783</v>
      </c>
      <c r="B118">
        <v>593.25</v>
      </c>
      <c r="C118" s="4">
        <f t="shared" si="11"/>
        <v>1.4796442011631772E-2</v>
      </c>
      <c r="D118" s="4">
        <f t="shared" si="12"/>
        <v>2.1215140959222444E-4</v>
      </c>
      <c r="E118" s="4">
        <f t="shared" si="15"/>
        <v>1.4565418277283507E-2</v>
      </c>
      <c r="F118">
        <v>105.9</v>
      </c>
      <c r="G118" s="4">
        <f t="shared" si="13"/>
        <v>-1.8080667593880273E-2</v>
      </c>
      <c r="H118" s="2">
        <f t="shared" si="16"/>
        <v>-2.0669399650647236E-2</v>
      </c>
      <c r="I118" s="12">
        <f t="shared" si="14"/>
        <v>-3.010584514520146E-4</v>
      </c>
    </row>
    <row r="119" spans="1:9">
      <c r="A119" s="1">
        <v>42786</v>
      </c>
      <c r="B119">
        <v>592.75</v>
      </c>
      <c r="C119" s="4">
        <f t="shared" si="11"/>
        <v>-8.4281500210703353E-4</v>
      </c>
      <c r="D119" s="4">
        <f t="shared" si="12"/>
        <v>1.1531296319119121E-6</v>
      </c>
      <c r="E119" s="4">
        <f t="shared" si="15"/>
        <v>-1.0738387364552986E-3</v>
      </c>
      <c r="F119">
        <v>108.45</v>
      </c>
      <c r="G119" s="4">
        <f t="shared" si="13"/>
        <v>2.4079320113314484E-2</v>
      </c>
      <c r="H119" s="2">
        <f t="shared" si="16"/>
        <v>2.1490588056547522E-2</v>
      </c>
      <c r="I119" s="12">
        <f t="shared" si="14"/>
        <v>-2.307742592432432E-5</v>
      </c>
    </row>
    <row r="120" spans="1:9">
      <c r="A120" s="1">
        <v>42787</v>
      </c>
      <c r="B120">
        <v>593.1</v>
      </c>
      <c r="C120" s="4">
        <f t="shared" si="11"/>
        <v>5.904681568957848E-4</v>
      </c>
      <c r="D120" s="4">
        <f t="shared" si="12"/>
        <v>1.2920029290051984E-7</v>
      </c>
      <c r="E120" s="4">
        <f t="shared" si="15"/>
        <v>3.5944442254751965E-4</v>
      </c>
      <c r="F120">
        <v>108.35</v>
      </c>
      <c r="G120" s="4">
        <f t="shared" si="13"/>
        <v>-9.220839096358846E-4</v>
      </c>
      <c r="H120" s="2">
        <f t="shared" si="16"/>
        <v>-3.5108159664028488E-3</v>
      </c>
      <c r="I120" s="12">
        <f t="shared" si="14"/>
        <v>-1.2619432177142841E-6</v>
      </c>
    </row>
    <row r="121" spans="1:9">
      <c r="A121" s="1">
        <v>42788</v>
      </c>
      <c r="B121">
        <v>589.25</v>
      </c>
      <c r="C121" s="4">
        <f t="shared" si="11"/>
        <v>-6.4913168099814955E-3</v>
      </c>
      <c r="D121" s="4">
        <f t="shared" si="12"/>
        <v>4.5189862393939738E-5</v>
      </c>
      <c r="E121" s="4">
        <f t="shared" si="15"/>
        <v>-6.7223405443297603E-3</v>
      </c>
      <c r="F121">
        <v>112.6</v>
      </c>
      <c r="G121" s="4">
        <f t="shared" si="13"/>
        <v>3.9224734656206683E-2</v>
      </c>
      <c r="H121" s="2">
        <f t="shared" si="16"/>
        <v>3.6636002599439721E-2</v>
      </c>
      <c r="I121" s="12">
        <f t="shared" si="14"/>
        <v>-2.4627968565638412E-4</v>
      </c>
    </row>
    <row r="122" spans="1:9">
      <c r="A122" s="1">
        <v>42789</v>
      </c>
      <c r="B122">
        <v>592.4</v>
      </c>
      <c r="C122" s="4">
        <f t="shared" si="11"/>
        <v>5.3457785320321083E-3</v>
      </c>
      <c r="D122" s="4">
        <f t="shared" si="12"/>
        <v>2.6160716640429894E-5</v>
      </c>
      <c r="E122" s="4">
        <f t="shared" si="15"/>
        <v>5.1147547976838435E-3</v>
      </c>
      <c r="F122">
        <v>119.6</v>
      </c>
      <c r="G122" s="4">
        <f t="shared" si="13"/>
        <v>6.216696269982247E-2</v>
      </c>
      <c r="H122" s="2">
        <f t="shared" si="16"/>
        <v>5.9578230643055508E-2</v>
      </c>
      <c r="I122" s="12">
        <f t="shared" si="14"/>
        <v>3.0472804101908276E-4</v>
      </c>
    </row>
    <row r="123" spans="1:9">
      <c r="A123" s="1">
        <v>42793</v>
      </c>
      <c r="B123">
        <v>585.25</v>
      </c>
      <c r="C123" s="4">
        <f t="shared" si="11"/>
        <v>-1.2069547602970965E-2</v>
      </c>
      <c r="D123" s="4">
        <f t="shared" si="12"/>
        <v>1.5130405522447937E-4</v>
      </c>
      <c r="E123" s="4">
        <f t="shared" si="15"/>
        <v>-1.230057133731923E-2</v>
      </c>
      <c r="F123">
        <v>114.55</v>
      </c>
      <c r="G123" s="4">
        <f t="shared" si="13"/>
        <v>-4.2224080267558528E-2</v>
      </c>
      <c r="H123" s="2">
        <f t="shared" si="16"/>
        <v>-4.4812812324325491E-2</v>
      </c>
      <c r="I123" s="12">
        <f t="shared" si="14"/>
        <v>5.5122319482126404E-4</v>
      </c>
    </row>
    <row r="124" spans="1:9">
      <c r="A124" s="1">
        <v>42794</v>
      </c>
      <c r="B124">
        <v>583.70000000000005</v>
      </c>
      <c r="C124" s="4">
        <f t="shared" si="11"/>
        <v>-2.648440837248911E-3</v>
      </c>
      <c r="D124" s="4">
        <f t="shared" si="12"/>
        <v>8.2913162190833101E-6</v>
      </c>
      <c r="E124" s="4">
        <f t="shared" si="15"/>
        <v>-2.8794645715971763E-3</v>
      </c>
      <c r="F124">
        <v>115.85</v>
      </c>
      <c r="G124" s="4">
        <f t="shared" si="13"/>
        <v>1.1348756001746008E-2</v>
      </c>
      <c r="H124" s="2">
        <f t="shared" si="16"/>
        <v>8.7600239449790434E-3</v>
      </c>
      <c r="I124" s="12">
        <f t="shared" si="14"/>
        <v>-2.5224178595910085E-5</v>
      </c>
    </row>
    <row r="125" spans="1:9">
      <c r="A125" s="1">
        <v>42795</v>
      </c>
      <c r="B125">
        <v>586.29999999999995</v>
      </c>
      <c r="C125" s="4">
        <f t="shared" si="11"/>
        <v>4.4543429844097204E-3</v>
      </c>
      <c r="D125" s="4">
        <f t="shared" si="12"/>
        <v>1.7836425487939654E-5</v>
      </c>
      <c r="E125" s="4">
        <f t="shared" si="15"/>
        <v>4.2233192500614556E-3</v>
      </c>
      <c r="F125">
        <v>113.25</v>
      </c>
      <c r="G125" s="4">
        <f t="shared" si="13"/>
        <v>-2.2442813983599486E-2</v>
      </c>
      <c r="H125" s="2">
        <f t="shared" si="16"/>
        <v>-2.5031546040366448E-2</v>
      </c>
      <c r="I125" s="12">
        <f t="shared" si="14"/>
        <v>-1.0571621025107923E-4</v>
      </c>
    </row>
    <row r="126" spans="1:9">
      <c r="A126" s="1">
        <v>42796</v>
      </c>
      <c r="B126">
        <v>589.25</v>
      </c>
      <c r="C126" s="4">
        <f t="shared" si="11"/>
        <v>5.0315538120417891E-3</v>
      </c>
      <c r="D126" s="4">
        <f t="shared" si="12"/>
        <v>2.3045089026840194E-5</v>
      </c>
      <c r="E126" s="4">
        <f t="shared" si="15"/>
        <v>4.8005300776935243E-3</v>
      </c>
      <c r="F126">
        <v>109.6</v>
      </c>
      <c r="G126" s="4">
        <f t="shared" si="13"/>
        <v>-3.2229580573951533E-2</v>
      </c>
      <c r="H126" s="2">
        <f t="shared" si="16"/>
        <v>-3.4818312630718495E-2</v>
      </c>
      <c r="I126" s="12">
        <f t="shared" si="14"/>
        <v>-1.6714635703830047E-4</v>
      </c>
    </row>
    <row r="127" spans="1:9">
      <c r="A127" s="1">
        <v>42797</v>
      </c>
      <c r="B127">
        <v>588.6</v>
      </c>
      <c r="C127" s="4">
        <f t="shared" si="11"/>
        <v>-1.103097157403421E-3</v>
      </c>
      <c r="D127" s="4">
        <f t="shared" si="12"/>
        <v>1.7798785538083139E-6</v>
      </c>
      <c r="E127" s="4">
        <f t="shared" si="15"/>
        <v>-1.334120891751686E-3</v>
      </c>
      <c r="F127">
        <v>110.55</v>
      </c>
      <c r="G127" s="4">
        <f t="shared" si="13"/>
        <v>8.667883211678884E-3</v>
      </c>
      <c r="H127" s="2">
        <f t="shared" si="16"/>
        <v>6.0791511549119197E-3</v>
      </c>
      <c r="I127" s="12">
        <f t="shared" si="14"/>
        <v>-8.1103225598843815E-6</v>
      </c>
    </row>
    <row r="128" spans="1:9">
      <c r="A128" s="1">
        <v>42800</v>
      </c>
      <c r="B128">
        <v>590.1</v>
      </c>
      <c r="C128" s="4">
        <f t="shared" si="11"/>
        <v>2.5484199796126372E-3</v>
      </c>
      <c r="D128" s="4">
        <f t="shared" si="12"/>
        <v>5.3703253575654094E-6</v>
      </c>
      <c r="E128" s="4">
        <f t="shared" si="15"/>
        <v>2.317396245264372E-3</v>
      </c>
      <c r="F128">
        <v>109.75</v>
      </c>
      <c r="G128" s="4">
        <f t="shared" si="13"/>
        <v>-7.2365445499773529E-3</v>
      </c>
      <c r="H128" s="2">
        <f t="shared" si="16"/>
        <v>-9.8252766067443171E-3</v>
      </c>
      <c r="I128" s="12">
        <f t="shared" si="14"/>
        <v>-2.276905911715315E-5</v>
      </c>
    </row>
    <row r="129" spans="1:9">
      <c r="A129" s="1">
        <v>42801</v>
      </c>
      <c r="B129">
        <v>588.04999999999995</v>
      </c>
      <c r="C129" s="4">
        <f t="shared" si="11"/>
        <v>-3.4739874597526921E-3</v>
      </c>
      <c r="D129" s="4">
        <f t="shared" si="12"/>
        <v>1.3727107948413401E-5</v>
      </c>
      <c r="E129" s="4">
        <f t="shared" si="15"/>
        <v>-3.7050111941009573E-3</v>
      </c>
      <c r="F129">
        <v>108.6</v>
      </c>
      <c r="G129" s="4">
        <f t="shared" si="13"/>
        <v>-1.0478359908883905E-2</v>
      </c>
      <c r="H129" s="2">
        <f t="shared" si="16"/>
        <v>-1.3067091965650869E-2</v>
      </c>
      <c r="I129" s="12">
        <f t="shared" si="14"/>
        <v>4.8413722007083154E-5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2017-03-08T07:25:24Z</dcterms:created>
  <dcterms:modified xsi:type="dcterms:W3CDTF">2017-03-14T10:26:15Z</dcterms:modified>
</cp:coreProperties>
</file>